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karasjokkommune-my.sharepoint.com/personal/julian_jorvum_karasjok_kommune_no/Documents/Skrivebord/"/>
    </mc:Choice>
  </mc:AlternateContent>
  <xr:revisionPtr revIDLastSave="0" documentId="8_{0CF199E2-828B-429E-BD63-BFA21CC26E27}" xr6:coauthVersionLast="47" xr6:coauthVersionMax="47" xr10:uidLastSave="{00000000-0000-0000-0000-000000000000}"/>
  <bookViews>
    <workbookView xWindow="-110" yWindow="-110" windowWidth="19420" windowHeight="11620" xr2:uid="{E6207E77-6D67-4985-9F1A-78C1E6CCD808}"/>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4" i="1" l="1"/>
  <c r="D74" i="1"/>
  <c r="D72" i="1"/>
  <c r="D48" i="1"/>
  <c r="D49" i="1" s="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U48" i="1"/>
  <c r="AQ74" i="1"/>
  <c r="D19" i="1"/>
  <c r="D18" i="1"/>
  <c r="X74" i="1" l="1"/>
  <c r="AA74" i="1"/>
  <c r="AJ74" i="1"/>
  <c r="AK74" i="1"/>
  <c r="E74" i="1"/>
  <c r="AL74" i="1"/>
  <c r="F74" i="1"/>
  <c r="AM74" i="1"/>
  <c r="G74" i="1"/>
  <c r="AN74" i="1"/>
  <c r="H74" i="1"/>
  <c r="AS74" i="1"/>
  <c r="K74" i="1"/>
  <c r="T74" i="1"/>
  <c r="J74" i="1"/>
  <c r="U74" i="1"/>
  <c r="V74" i="1"/>
  <c r="C65" i="1"/>
  <c r="C67" i="1" s="1"/>
  <c r="I74" i="1"/>
  <c r="Y74" i="1"/>
  <c r="AO74" i="1"/>
  <c r="Z74" i="1"/>
  <c r="AR74" i="1"/>
  <c r="L74" i="1"/>
  <c r="AD74" i="1"/>
  <c r="AT74" i="1"/>
  <c r="M74" i="1"/>
  <c r="AE74" i="1"/>
  <c r="D75" i="1"/>
  <c r="D76" i="1" s="1"/>
  <c r="P74" i="1"/>
  <c r="AF74" i="1"/>
  <c r="Q74" i="1"/>
  <c r="AG74" i="1"/>
  <c r="R74" i="1"/>
  <c r="AH74" i="1"/>
  <c r="S74" i="1"/>
  <c r="AI74" i="1"/>
  <c r="AU74" i="1"/>
  <c r="N74" i="1"/>
  <c r="AB74" i="1"/>
  <c r="AP74" i="1"/>
  <c r="O74" i="1"/>
  <c r="AC74" i="1"/>
  <c r="D44" i="1"/>
  <c r="E44" i="1" s="1"/>
  <c r="L43" i="1"/>
  <c r="AF43" i="1"/>
  <c r="M43" i="1"/>
  <c r="AM43" i="1"/>
  <c r="N43" i="1"/>
  <c r="AN43" i="1"/>
  <c r="O43" i="1"/>
  <c r="AO43" i="1"/>
  <c r="P43" i="1"/>
  <c r="AP43" i="1"/>
  <c r="Q43" i="1"/>
  <c r="AQ43" i="1"/>
  <c r="R43" i="1"/>
  <c r="AR43" i="1"/>
  <c r="Y43" i="1"/>
  <c r="AS43" i="1"/>
  <c r="AT43" i="1"/>
  <c r="AE43" i="1"/>
  <c r="AD43" i="1"/>
  <c r="AC43" i="1"/>
  <c r="AB43" i="1"/>
  <c r="AA43" i="1"/>
  <c r="Z43" i="1"/>
  <c r="K43" i="1"/>
  <c r="AL43" i="1"/>
  <c r="J43" i="1"/>
  <c r="E43" i="1"/>
  <c r="AH43" i="1"/>
  <c r="T43" i="1"/>
  <c r="AU43" i="1"/>
  <c r="AG43" i="1"/>
  <c r="S43" i="1"/>
  <c r="X43" i="1"/>
  <c r="H43" i="1"/>
  <c r="AK43" i="1"/>
  <c r="W43" i="1"/>
  <c r="I43" i="1"/>
  <c r="G43" i="1"/>
  <c r="AJ43" i="1"/>
  <c r="V43" i="1"/>
  <c r="D43" i="1"/>
  <c r="F43" i="1"/>
  <c r="AI43" i="1"/>
  <c r="U43" i="1"/>
  <c r="E75" i="1" l="1"/>
  <c r="I120" i="1"/>
  <c r="D45" i="1"/>
  <c r="F44" i="1"/>
  <c r="E45" i="1"/>
  <c r="E76" i="1" l="1"/>
  <c r="F75" i="1"/>
  <c r="F45" i="1"/>
  <c r="G44" i="1"/>
  <c r="J120" i="1" l="1"/>
  <c r="G75" i="1"/>
  <c r="F76" i="1"/>
  <c r="H44" i="1"/>
  <c r="G45" i="1"/>
  <c r="K120" i="1" l="1"/>
  <c r="G76" i="1"/>
  <c r="H75" i="1"/>
  <c r="H45" i="1"/>
  <c r="I44" i="1"/>
  <c r="H76" i="1" l="1"/>
  <c r="I75" i="1"/>
  <c r="I45" i="1"/>
  <c r="J44" i="1"/>
  <c r="I76" i="1" l="1"/>
  <c r="J75" i="1"/>
  <c r="J45" i="1"/>
  <c r="K44" i="1"/>
  <c r="J76" i="1" l="1"/>
  <c r="K75" i="1"/>
  <c r="D120" i="1"/>
  <c r="L44" i="1"/>
  <c r="K45" i="1"/>
  <c r="K76" i="1" l="1"/>
  <c r="L75" i="1"/>
  <c r="M44" i="1"/>
  <c r="L45" i="1"/>
  <c r="M75" i="1" l="1"/>
  <c r="L76" i="1"/>
  <c r="N44" i="1"/>
  <c r="M45" i="1"/>
  <c r="N75" i="1" l="1"/>
  <c r="M76" i="1"/>
  <c r="O44" i="1"/>
  <c r="N45" i="1"/>
  <c r="O75" i="1" l="1"/>
  <c r="N76" i="1"/>
  <c r="P44" i="1"/>
  <c r="O45" i="1"/>
  <c r="O76" i="1" l="1"/>
  <c r="P75" i="1"/>
  <c r="Q44" i="1"/>
  <c r="P45" i="1"/>
  <c r="P76" i="1" l="1"/>
  <c r="Q75" i="1"/>
  <c r="R44" i="1"/>
  <c r="Q45" i="1"/>
  <c r="R75" i="1" l="1"/>
  <c r="Q76" i="1"/>
  <c r="S44" i="1"/>
  <c r="R45" i="1"/>
  <c r="R76" i="1" l="1"/>
  <c r="S75" i="1"/>
  <c r="T44" i="1"/>
  <c r="S45" i="1"/>
  <c r="S76" i="1" l="1"/>
  <c r="T75" i="1"/>
  <c r="U44" i="1"/>
  <c r="T45" i="1"/>
  <c r="T76" i="1" l="1"/>
  <c r="U75" i="1"/>
  <c r="V44" i="1"/>
  <c r="U45" i="1"/>
  <c r="U76" i="1" l="1"/>
  <c r="V75" i="1"/>
  <c r="W44" i="1"/>
  <c r="V45" i="1"/>
  <c r="V76" i="1" l="1"/>
  <c r="W75" i="1"/>
  <c r="X44" i="1"/>
  <c r="W45" i="1"/>
  <c r="W76" i="1" l="1"/>
  <c r="X75" i="1"/>
  <c r="Y44" i="1"/>
  <c r="X45" i="1"/>
  <c r="X76" i="1" l="1"/>
  <c r="Y75" i="1"/>
  <c r="Z44" i="1"/>
  <c r="Y45" i="1"/>
  <c r="Z75" i="1" l="1"/>
  <c r="Y76" i="1"/>
  <c r="AA44" i="1"/>
  <c r="Z45" i="1"/>
  <c r="Z76" i="1" l="1"/>
  <c r="AA75" i="1"/>
  <c r="AB44" i="1"/>
  <c r="AA45" i="1"/>
  <c r="C120" i="1" l="1"/>
  <c r="B120" i="1" s="1"/>
  <c r="AB75" i="1"/>
  <c r="AA76" i="1"/>
  <c r="AC44" i="1"/>
  <c r="AB45" i="1"/>
  <c r="AC75" i="1" l="1"/>
  <c r="AB76" i="1"/>
  <c r="AD44" i="1"/>
  <c r="AC45" i="1"/>
  <c r="AC76" i="1" l="1"/>
  <c r="AD75" i="1"/>
  <c r="AE44" i="1"/>
  <c r="AD45" i="1"/>
  <c r="AE75" i="1" l="1"/>
  <c r="AD76" i="1"/>
  <c r="AF44" i="1"/>
  <c r="AE45" i="1"/>
  <c r="AF75" i="1" l="1"/>
  <c r="AE76" i="1"/>
  <c r="AG44" i="1"/>
  <c r="AF45" i="1"/>
  <c r="AF76" i="1" l="1"/>
  <c r="AG75" i="1"/>
  <c r="AH44" i="1"/>
  <c r="AG45" i="1"/>
  <c r="AG76" i="1" l="1"/>
  <c r="AH75" i="1"/>
  <c r="AI44" i="1"/>
  <c r="AH45" i="1"/>
  <c r="AH76" i="1" l="1"/>
  <c r="AI75" i="1"/>
  <c r="AJ44" i="1"/>
  <c r="AI45" i="1"/>
  <c r="AI76" i="1" l="1"/>
  <c r="AJ75" i="1"/>
  <c r="AK44" i="1"/>
  <c r="AJ45" i="1"/>
  <c r="AJ76" i="1" l="1"/>
  <c r="AK75" i="1"/>
  <c r="AL44" i="1"/>
  <c r="AK45" i="1"/>
  <c r="AK76" i="1" l="1"/>
  <c r="AL75" i="1"/>
  <c r="AM44" i="1"/>
  <c r="AL45" i="1"/>
  <c r="AL76" i="1" l="1"/>
  <c r="AM75" i="1"/>
  <c r="AN44" i="1"/>
  <c r="AM45" i="1"/>
  <c r="AN75" i="1" l="1"/>
  <c r="AM76" i="1"/>
  <c r="AO44" i="1"/>
  <c r="AN45" i="1"/>
  <c r="AN76" i="1" l="1"/>
  <c r="AO75" i="1"/>
  <c r="AP44" i="1"/>
  <c r="AO45" i="1"/>
  <c r="AP75" i="1" l="1"/>
  <c r="AO76" i="1"/>
  <c r="AQ44" i="1"/>
  <c r="AP45" i="1"/>
  <c r="AQ75" i="1" l="1"/>
  <c r="AP76" i="1"/>
  <c r="AR44" i="1"/>
  <c r="AQ45" i="1"/>
  <c r="AQ76" i="1" l="1"/>
  <c r="AR75" i="1"/>
  <c r="AS44" i="1"/>
  <c r="AR45" i="1"/>
  <c r="AS75" i="1" l="1"/>
  <c r="AR76" i="1"/>
  <c r="AT44" i="1"/>
  <c r="AS45" i="1"/>
  <c r="AT75" i="1" l="1"/>
  <c r="AS76" i="1"/>
  <c r="AU44" i="1"/>
  <c r="AU45" i="1" s="1"/>
  <c r="AT45" i="1"/>
  <c r="AU75" i="1" l="1"/>
  <c r="AU76" i="1" s="1"/>
  <c r="AT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tc={08F4E9E0-6313-497D-A843-DAD915DD5CE4}</author>
    <author>tc={9A40152D-BF31-4876-9233-34D0A44F681E}</author>
    <author>tc={4B8851CB-DD72-47C0-B11B-984E1EBF92D0}</author>
    <author>tc={7BAFC3B0-F54E-4CDF-BBC6-14F2A2FFA3C4}</author>
    <author>tc={5B96A8DA-4248-4FCD-906A-AF3AC90D95F7}</author>
    <author>tc={3DFFE63C-92D1-4841-BE7A-CE5A80D27B49}</author>
    <author>tc={3F8214F0-EF03-48E1-A573-11F8727876B0}</author>
    <author>tc={467DE3FE-DCB9-4F43-9157-E72A12807EB2}</author>
    <author>tc={219DB751-9FEE-46F0-8683-69E76DA628D5}</author>
    <author>tc={21FF62F8-C90B-4054-8A37-DD35A748D9E7}</author>
    <author>tc={23ADBA09-E90A-4465-A2B8-2FA117CD0CCF}</author>
    <author>tc={9B2621B7-5337-4549-A3BB-15587C4EE23C}</author>
    <author>tc={74AAD9C0-C22B-411E-BE8E-B6BB9CC72C23}</author>
    <author>tc={859E9BAA-9AD0-4B06-8875-FD9A4E5708D3}</author>
  </authors>
  <commentList>
    <comment ref="A6" authorId="0" shapeId="0" xr:uid="{08F4E9E0-6313-497D-A843-DAD915DD5CE4}">
      <text>
        <t xml:space="preserve">[Kommentartråd]
Din versjon av Excel lar deg lese denne kommentartråden. Eventuelle endringer i den vil imidlertid bli fjernet hvis filen åpnes i en nyere versjon av Excel. Finn ut mer: https://go.microsoft.com/fwlink/?linkid=870924
Kommentar:
    2% av månedslønnen
</t>
      </text>
    </comment>
    <comment ref="A7" authorId="1" shapeId="0" xr:uid="{9A40152D-BF31-4876-9233-34D0A44F681E}">
      <text>
        <t xml:space="preserve">[Kommentartråd]
Din versjon av Excel lar deg lese denne kommentartråden. Eventuelle endringer i den vil imidlertid bli fjernet hvis filen åpnes i en nyere versjon av Excel. Finn ut mer: https://go.microsoft.com/fwlink/?linkid=870924
Kommentar:
    1,25%
</t>
      </text>
    </comment>
    <comment ref="A9" authorId="2" shapeId="0" xr:uid="{4B8851CB-DD72-47C0-B11B-984E1EBF92D0}">
      <text>
        <t>[Kommentartråd]
Din versjon av Excel lar deg lese denne kommentartråden. Eventuelle endringer i den vil imidlertid bli fjernet hvis filen åpnes i en nyere versjon av Excel. Finn ut mer: https://go.microsoft.com/fwlink/?linkid=870924
Kommentar:
    30% skatt</t>
      </text>
    </comment>
    <comment ref="A19" authorId="3" shapeId="0" xr:uid="{7BAFC3B0-F54E-4CDF-BBC6-14F2A2FFA3C4}">
      <text>
        <t xml:space="preserve">[Kommentartråd]
Din versjon av Excel lar deg lese denne kommentartråden. Eventuelle endringer i den vil imidlertid bli fjernet hvis filen åpnes i en nyere versjon av Excel. Finn ut mer: https://go.microsoft.com/fwlink/?linkid=870924
Kommentar:
    Gjennomsnittlig utgift med nettleie
</t>
      </text>
    </comment>
    <comment ref="D19" authorId="4" shapeId="0" xr:uid="{5B96A8DA-4248-4FCD-906A-AF3AC90D95F7}">
      <text>
        <t>[Kommentartråd]
Din versjon av Excel lar deg lese denne kommentartråden. Eventuelle endringer i den vil imidlertid bli fjernet hvis filen åpnes i en nyere versjon av Excel. Finn ut mer: https://go.microsoft.com/fwlink/?linkid=870924
Kommentar:
    Dette er gjennomsnittlig pris for leie i Karasjok med strøm for et år.</t>
      </text>
    </comment>
    <comment ref="A43" authorId="5" shapeId="0" xr:uid="{3DFFE63C-92D1-4841-BE7A-CE5A80D27B49}">
      <text>
        <t xml:space="preserve">[Kommentartråd]
Din versjon av Excel lar deg lese denne kommentartråden. Eventuelle endringer i den vil imidlertid bli fjernet hvis filen åpnes i en nyere versjon av Excel. Finn ut mer: https://go.microsoft.com/fwlink/?linkid=870924
Kommentar:
    Anbefale å formatere celle for lettere oversikt
</t>
      </text>
    </comment>
    <comment ref="A50" authorId="6" shapeId="0" xr:uid="{3F8214F0-EF03-48E1-A573-11F8727876B0}">
      <text>
        <t xml:space="preserve">[Kommentartråd]
Din versjon av Excel lar deg lese denne kommentartråden. Eventuelle endringer i den vil imidlertid bli fjernet hvis filen åpnes i en nyere versjon av Excel. Finn ut mer: https://go.microsoft.com/fwlink/?linkid=870924
Kommentar:
    10% av beløpet du setter inn, maks 27500
</t>
      </text>
    </comment>
    <comment ref="A60" authorId="7" shapeId="0" xr:uid="{467DE3FE-DCB9-4F43-9157-E72A12807EB2}">
      <text>
        <t xml:space="preserve">[Kommentartråd]
Din versjon av Excel lar deg lese denne kommentartråden. Eventuelle endringer i den vil imidlertid bli fjernet hvis filen åpnes i en nyere versjon av Excel. Finn ut mer: https://go.microsoft.com/fwlink/?linkid=870924
Kommentar:
    15,15%
</t>
      </text>
    </comment>
    <comment ref="A65" authorId="8" shapeId="0" xr:uid="{219DB751-9FEE-46F0-8683-69E76DA628D5}">
      <text>
        <t xml:space="preserve">[Kommentartråd]
Din versjon av Excel lar deg lese denne kommentartråden. Eventuelle endringer i den vil imidlertid bli fjernet hvis filen åpnes i en nyere versjon av Excel. Finn ut mer: https://go.microsoft.com/fwlink/?linkid=870924
Kommentar:
    Finn pris 
</t>
      </text>
    </comment>
    <comment ref="A74" authorId="9" shapeId="0" xr:uid="{21FF62F8-C90B-4054-8A37-DD35A748D9E7}">
      <text>
        <t xml:space="preserve">[Kommentartråd]
Din versjon av Excel lar deg lese denne kommentartråden. Eventuelle endringer i den vil imidlertid bli fjernet hvis filen åpnes i en nyere versjon av Excel. Finn ut mer: https://go.microsoft.com/fwlink/?linkid=870924
Kommentar:
    Anbefale å formatere celle for lettere oversikt
</t>
      </text>
    </comment>
    <comment ref="B90" authorId="10" shapeId="0" xr:uid="{23ADBA09-E90A-4465-A2B8-2FA117CD0CCF}">
      <text>
        <t xml:space="preserve">[Kommentartråd]
Din versjon av Excel lar deg lese denne kommentartråden. Eventuelle endringer i den vil imidlertid bli fjernet hvis filen åpnes i en nyere versjon av Excel. Finn ut mer: https://go.microsoft.com/fwlink/?linkid=870924
Kommentar:
    Skriv inn huslån her
</t>
      </text>
    </comment>
    <comment ref="A91" authorId="11" shapeId="0" xr:uid="{9B2621B7-5337-4549-A3BB-15587C4EE23C}">
      <text>
        <t xml:space="preserve">[Kommentartråd]
Din versjon av Excel lar deg lese denne kommentartråden. Eventuelle endringer i den vil imidlertid bli fjernet hvis filen åpnes i en nyere versjon av Excel. Finn ut mer: https://go.microsoft.com/fwlink/?linkid=870924
Kommentar:
    Maks 5 ganger grunninntekt OG  10% egenkapital </t>
      </text>
    </comment>
    <comment ref="B91" authorId="12" shapeId="0" xr:uid="{74AAD9C0-C22B-411E-BE8E-B6BB9CC72C23}">
      <text>
        <t>[Kommentartråd]
Din versjon av Excel lar deg lese denne kommentartråden. Eventuelle endringer i den vil imidlertid bli fjernet hvis filen åpnes i en nyere versjon av Excel. Finn ut mer: https://go.microsoft.com/fwlink/?linkid=870924
Kommentar:
    Skriv in lånebeløpet ditt her</t>
      </text>
    </comment>
    <comment ref="B92" authorId="13" shapeId="0" xr:uid="{859E9BAA-9AD0-4B06-8875-FD9A4E5708D3}">
      <text>
        <t xml:space="preserve">[Kommentartråd]
Din versjon av Excel lar deg lese denne kommentartråden. Eventuelle endringer i den vil imidlertid bli fjernet hvis filen åpnes i en nyere versjon av Excel. Finn ut mer: https://go.microsoft.com/fwlink/?linkid=870924
Kommentar:
    Skriv inn hvor mye du har i egenkapital 
</t>
      </text>
    </comment>
  </commentList>
</comments>
</file>

<file path=xl/sharedStrings.xml><?xml version="1.0" encoding="utf-8"?>
<sst xmlns="http://schemas.openxmlformats.org/spreadsheetml/2006/main" count="93" uniqueCount="69">
  <si>
    <t>Lønn</t>
  </si>
  <si>
    <t>lønn</t>
  </si>
  <si>
    <t>Pensjon</t>
  </si>
  <si>
    <t xml:space="preserve">Fagforening </t>
  </si>
  <si>
    <t xml:space="preserve">Bil </t>
  </si>
  <si>
    <t>Serielån</t>
  </si>
  <si>
    <t>Årskontroller pluss euavgift</t>
  </si>
  <si>
    <t>dekkutgifter</t>
  </si>
  <si>
    <t>Husforsikring</t>
  </si>
  <si>
    <t xml:space="preserve">bilforsikring </t>
  </si>
  <si>
    <t>Innboforsikring</t>
  </si>
  <si>
    <t>Netto årslønn</t>
  </si>
  <si>
    <t xml:space="preserve">bensinutgifter </t>
  </si>
  <si>
    <t>Pris enkel</t>
  </si>
  <si>
    <t xml:space="preserve">antall dager </t>
  </si>
  <si>
    <t>Strømutgifter</t>
  </si>
  <si>
    <t xml:space="preserve">Vanlig mat </t>
  </si>
  <si>
    <t>Kosemat</t>
  </si>
  <si>
    <t>Ekstrautgifter</t>
  </si>
  <si>
    <t xml:space="preserve">Sparing </t>
  </si>
  <si>
    <t>Totale utgifter</t>
  </si>
  <si>
    <t>Totalt pr år</t>
  </si>
  <si>
    <t>Vekstfaktor</t>
  </si>
  <si>
    <t>Husleie</t>
  </si>
  <si>
    <t xml:space="preserve">Skattefradrak for bsu </t>
  </si>
  <si>
    <t>Sparing med renter</t>
  </si>
  <si>
    <t xml:space="preserve">Sparing i bsu </t>
  </si>
  <si>
    <t>Kun Rente</t>
  </si>
  <si>
    <t>Forsøk å sette inn penger i en BSU (Boligsparing for unge). Her kan du maks sette inn 27500</t>
  </si>
  <si>
    <t>Prosent</t>
  </si>
  <si>
    <t>Tillegg</t>
  </si>
  <si>
    <t>Pris pr måned</t>
  </si>
  <si>
    <t>Egenkapital:</t>
  </si>
  <si>
    <t>Huslån:</t>
  </si>
  <si>
    <t>Huspris:</t>
  </si>
  <si>
    <t>Restbeløp</t>
  </si>
  <si>
    <t>Annuitetslån</t>
  </si>
  <si>
    <t>Renter:</t>
  </si>
  <si>
    <t>Vekstfaktor:</t>
  </si>
  <si>
    <t>$</t>
  </si>
  <si>
    <t>Billån:</t>
  </si>
  <si>
    <t>År</t>
  </si>
  <si>
    <t>Avdrag</t>
  </si>
  <si>
    <t>Prosent:</t>
  </si>
  <si>
    <t>Restbeløp med renter</t>
  </si>
  <si>
    <t>Avdrag pluss renter år</t>
  </si>
  <si>
    <t>Renter år</t>
  </si>
  <si>
    <t>Totalt  pr måned</t>
  </si>
  <si>
    <t>Årsbeløp</t>
  </si>
  <si>
    <t>Brutto lønn</t>
  </si>
  <si>
    <t>Netto månedslønn</t>
  </si>
  <si>
    <t>Månedsbeløp</t>
  </si>
  <si>
    <t>Overlevelse utgifter</t>
  </si>
  <si>
    <t>Total netto lønn</t>
  </si>
  <si>
    <t>Sparing (Differanse netto lønn og utgift)</t>
  </si>
  <si>
    <t>Oppgave 4 ekstra</t>
  </si>
  <si>
    <t>Sparing etter billån</t>
  </si>
  <si>
    <t>Beløp pr år</t>
  </si>
  <si>
    <t>Utgift billån pr år</t>
  </si>
  <si>
    <t>Totale utgifter år</t>
  </si>
  <si>
    <t>Sparing år (Differanse netto lønn og utgift)</t>
  </si>
  <si>
    <t>Pris total år</t>
  </si>
  <si>
    <t>Summer overlevelse total pr år</t>
  </si>
  <si>
    <t>Summer ekstrautgifter total pr år</t>
  </si>
  <si>
    <t>Avdrag+renter måned</t>
  </si>
  <si>
    <t>Avdrag år</t>
  </si>
  <si>
    <t>Avdrag+renter år</t>
  </si>
  <si>
    <t>total</t>
  </si>
  <si>
    <t>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</si>
</sst>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
      <sz val="10"/>
      <color rgb="FF040C28"/>
      <name val="Arial"/>
      <family val="2"/>
    </font>
    <font>
      <sz val="16"/>
      <color theme="1"/>
      <name val="Aptos Narrow"/>
      <family val="2"/>
      <scheme val="minor"/>
    </font>
    <font>
      <b/>
      <sz val="16"/>
      <color theme="1"/>
      <name val="Aptos Narrow"/>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8" tint="0.59999389629810485"/>
        <bgColor indexed="64"/>
      </patternFill>
    </fill>
  </fills>
  <borders count="1">
    <border>
      <left/>
      <right/>
      <top/>
      <bottom/>
      <diagonal/>
    </border>
  </borders>
  <cellStyleXfs count="1">
    <xf numFmtId="0" fontId="0" fillId="0" borderId="0"/>
  </cellStyleXfs>
  <cellXfs count="42">
    <xf numFmtId="0" fontId="0" fillId="0" borderId="0" xfId="0"/>
    <xf numFmtId="3" fontId="0" fillId="0" borderId="0" xfId="0" applyNumberFormat="1"/>
    <xf numFmtId="0" fontId="0" fillId="2" borderId="0" xfId="0" applyFill="1"/>
    <xf numFmtId="9" fontId="0" fillId="2" borderId="0" xfId="0" applyNumberFormat="1" applyFill="1"/>
    <xf numFmtId="0" fontId="0" fillId="3" borderId="0" xfId="0" applyFill="1"/>
    <xf numFmtId="0" fontId="0" fillId="4" borderId="0" xfId="0" applyFill="1"/>
    <xf numFmtId="0" fontId="2" fillId="0" borderId="0" xfId="0" applyFont="1"/>
    <xf numFmtId="0" fontId="2" fillId="2" borderId="0" xfId="0" applyFont="1" applyFill="1"/>
    <xf numFmtId="0" fontId="0" fillId="5" borderId="0" xfId="0" applyFill="1"/>
    <xf numFmtId="0" fontId="2" fillId="6" borderId="0" xfId="0" applyFont="1" applyFill="1"/>
    <xf numFmtId="0" fontId="0" fillId="6" borderId="0" xfId="0" applyFill="1"/>
    <xf numFmtId="0" fontId="0" fillId="7" borderId="0" xfId="0" applyFill="1"/>
    <xf numFmtId="3" fontId="0" fillId="6" borderId="0" xfId="0" applyNumberFormat="1" applyFill="1"/>
    <xf numFmtId="3" fontId="0" fillId="4" borderId="0" xfId="0" applyNumberFormat="1" applyFill="1"/>
    <xf numFmtId="0" fontId="2" fillId="0" borderId="0" xfId="0" applyFont="1" applyAlignment="1">
      <alignment vertical="top"/>
    </xf>
    <xf numFmtId="9" fontId="1" fillId="2" borderId="0" xfId="0" applyNumberFormat="1" applyFont="1" applyFill="1"/>
    <xf numFmtId="0" fontId="2" fillId="5" borderId="0" xfId="0" applyFont="1" applyFill="1"/>
    <xf numFmtId="0" fontId="2" fillId="7" borderId="0" xfId="0" applyFont="1" applyFill="1"/>
    <xf numFmtId="0" fontId="2" fillId="3" borderId="0" xfId="0" applyFont="1" applyFill="1"/>
    <xf numFmtId="0" fontId="2" fillId="8" borderId="0" xfId="0" applyFont="1" applyFill="1"/>
    <xf numFmtId="0" fontId="0" fillId="8" borderId="0" xfId="0" applyFill="1"/>
    <xf numFmtId="0" fontId="2" fillId="9" borderId="0" xfId="0" applyFont="1" applyFill="1"/>
    <xf numFmtId="0" fontId="0" fillId="9" borderId="0" xfId="0" applyFill="1"/>
    <xf numFmtId="3" fontId="0" fillId="9" borderId="0" xfId="0" applyNumberFormat="1" applyFill="1"/>
    <xf numFmtId="10" fontId="3" fillId="0" borderId="0" xfId="0" applyNumberFormat="1" applyFont="1"/>
    <xf numFmtId="0" fontId="3" fillId="0" borderId="0" xfId="0" applyFont="1"/>
    <xf numFmtId="0" fontId="4" fillId="0" borderId="0" xfId="0" applyFont="1"/>
    <xf numFmtId="3" fontId="2" fillId="8" borderId="0" xfId="0" applyNumberFormat="1" applyFont="1" applyFill="1"/>
    <xf numFmtId="0" fontId="3" fillId="8" borderId="0" xfId="0" applyFont="1" applyFill="1"/>
    <xf numFmtId="0" fontId="5" fillId="0" borderId="0" xfId="0" applyFont="1"/>
    <xf numFmtId="3" fontId="0" fillId="2" borderId="0" xfId="0" applyNumberFormat="1" applyFill="1"/>
    <xf numFmtId="9" fontId="3" fillId="2" borderId="0" xfId="0" applyNumberFormat="1" applyFont="1" applyFill="1"/>
    <xf numFmtId="10" fontId="3" fillId="2" borderId="0" xfId="0" applyNumberFormat="1" applyFont="1" applyFill="1"/>
    <xf numFmtId="0" fontId="3" fillId="3" borderId="0" xfId="0" applyFont="1" applyFill="1"/>
    <xf numFmtId="3" fontId="3" fillId="3" borderId="0" xfId="0" applyNumberFormat="1" applyFont="1" applyFill="1"/>
    <xf numFmtId="0" fontId="1" fillId="6" borderId="0" xfId="0" applyFont="1" applyFill="1"/>
    <xf numFmtId="0" fontId="3" fillId="6" borderId="0" xfId="0" applyFont="1" applyFill="1"/>
    <xf numFmtId="0" fontId="6" fillId="0" borderId="0" xfId="0" applyFont="1"/>
    <xf numFmtId="0" fontId="1" fillId="0" borderId="0" xfId="0" applyFont="1"/>
    <xf numFmtId="0" fontId="2" fillId="8" borderId="0" xfId="0" applyFont="1" applyFill="1" applyAlignment="1">
      <alignment horizontal="right"/>
    </xf>
    <xf numFmtId="3" fontId="0" fillId="8" borderId="0" xfId="0" applyNumberFormat="1" applyFill="1"/>
    <xf numFmtId="3" fontId="2" fillId="1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1079501</xdr:colOff>
      <xdr:row>12</xdr:row>
      <xdr:rowOff>535214</xdr:rowOff>
    </xdr:from>
    <xdr:to>
      <xdr:col>5</xdr:col>
      <xdr:colOff>473364</xdr:colOff>
      <xdr:row>23</xdr:row>
      <xdr:rowOff>18142</xdr:rowOff>
    </xdr:to>
    <xdr:sp macro="" textlink="">
      <xdr:nvSpPr>
        <xdr:cNvPr id="2" name="TekstSylinder 1">
          <a:extLst>
            <a:ext uri="{FF2B5EF4-FFF2-40B4-BE49-F238E27FC236}">
              <a16:creationId xmlns:a16="http://schemas.microsoft.com/office/drawing/2014/main" id="{05128975-3758-932B-0CCF-43D29883F2F4}"/>
            </a:ext>
          </a:extLst>
        </xdr:cNvPr>
        <xdr:cNvSpPr txBox="1"/>
      </xdr:nvSpPr>
      <xdr:spPr>
        <a:xfrm>
          <a:off x="3908137" y="5465123"/>
          <a:ext cx="1980045" cy="28080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Oppgave 2: Velg deg en middagsrett som det er mulig å leve av. Skriv pris for en servering og multipliser opp med antall dager i året du skal spise dette. Dersom du ønsker å sette av litt ekstra penger til mat noen dager gjør du dette under kosemat. Antall dager (52) er bare et forslag og du kan øke antallet dager du ønsker litt høyere matbudsjett. Totalt i begge kategoriene må det være 365 dager. Autosummer beløpene inn i gul rute</a:t>
          </a:r>
        </a:p>
      </xdr:txBody>
    </xdr:sp>
    <xdr:clientData/>
  </xdr:twoCellAnchor>
  <xdr:twoCellAnchor>
    <xdr:from>
      <xdr:col>3</xdr:col>
      <xdr:colOff>1061356</xdr:colOff>
      <xdr:row>0</xdr:row>
      <xdr:rowOff>1551214</xdr:rowOff>
    </xdr:from>
    <xdr:to>
      <xdr:col>5</xdr:col>
      <xdr:colOff>468690</xdr:colOff>
      <xdr:row>9</xdr:row>
      <xdr:rowOff>181428</xdr:rowOff>
    </xdr:to>
    <xdr:sp macro="" textlink="">
      <xdr:nvSpPr>
        <xdr:cNvPr id="3" name="TekstSylinder 2">
          <a:extLst>
            <a:ext uri="{FF2B5EF4-FFF2-40B4-BE49-F238E27FC236}">
              <a16:creationId xmlns:a16="http://schemas.microsoft.com/office/drawing/2014/main" id="{D519145E-0674-4299-ACD5-B3D9F9D95516}"/>
            </a:ext>
          </a:extLst>
        </xdr:cNvPr>
        <xdr:cNvSpPr txBox="1"/>
      </xdr:nvSpPr>
      <xdr:spPr>
        <a:xfrm>
          <a:off x="3888618" y="1551214"/>
          <a:ext cx="1992691" cy="2515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Oppgave 1 Finn ut årslønnen til stillingen du har i</a:t>
          </a:r>
          <a:r>
            <a:rPr lang="nb-NO" sz="1100" b="1" baseline="0"/>
            <a:t> utplasseringen </a:t>
          </a:r>
          <a:r>
            <a:rPr lang="nb-NO" sz="1100" b="1"/>
            <a:t>og fyll ut tabellen. Autosummer tallene inn i gul rute. Dersom du ikke har jobb bruker du lønnen til en barnehageassistent på 403</a:t>
          </a:r>
          <a:r>
            <a:rPr lang="nb-NO" sz="1100" b="1" baseline="0"/>
            <a:t> 800,-</a:t>
          </a:r>
          <a:endParaRPr lang="nb-NO" sz="1100" b="1"/>
        </a:p>
      </xdr:txBody>
    </xdr:sp>
    <xdr:clientData/>
  </xdr:twoCellAnchor>
  <xdr:twoCellAnchor>
    <xdr:from>
      <xdr:col>3</xdr:col>
      <xdr:colOff>1088038</xdr:colOff>
      <xdr:row>25</xdr:row>
      <xdr:rowOff>173423</xdr:rowOff>
    </xdr:from>
    <xdr:to>
      <xdr:col>6</xdr:col>
      <xdr:colOff>831547</xdr:colOff>
      <xdr:row>34</xdr:row>
      <xdr:rowOff>0</xdr:rowOff>
    </xdr:to>
    <xdr:sp macro="" textlink="">
      <xdr:nvSpPr>
        <xdr:cNvPr id="4" name="TekstSylinder 3">
          <a:extLst>
            <a:ext uri="{FF2B5EF4-FFF2-40B4-BE49-F238E27FC236}">
              <a16:creationId xmlns:a16="http://schemas.microsoft.com/office/drawing/2014/main" id="{68DE9E61-1EA9-4A22-AAC6-FB1E11E2FD6F}"/>
            </a:ext>
          </a:extLst>
        </xdr:cNvPr>
        <xdr:cNvSpPr txBox="1"/>
      </xdr:nvSpPr>
      <xdr:spPr>
        <a:xfrm>
          <a:off x="3915300" y="8730804"/>
          <a:ext cx="3107497" cy="14594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Oppgave 3: Hvor</a:t>
          </a:r>
          <a:r>
            <a:rPr lang="nb-NO" sz="1100" b="1" baseline="0"/>
            <a:t> mange "goder" tenker du at du trenger på en måned? Finn prisen for dette</a:t>
          </a:r>
          <a:endParaRPr lang="nb-NO" sz="1100" b="1"/>
        </a:p>
        <a:p>
          <a:r>
            <a:rPr lang="nb-NO" sz="1100" b="1"/>
            <a:t>Velg deg det av ekstrautgifter som du mener er viktigst og multipliser opp for antall måneder og summer, for eksempel streamingabonemmenter eller medlemsskontigent i Nordlys. Her kan du legge på egne kategorier</a:t>
          </a:r>
        </a:p>
      </xdr:txBody>
    </xdr:sp>
    <xdr:clientData/>
  </xdr:twoCellAnchor>
  <xdr:twoCellAnchor>
    <xdr:from>
      <xdr:col>0</xdr:col>
      <xdr:colOff>1</xdr:colOff>
      <xdr:row>0</xdr:row>
      <xdr:rowOff>36285</xdr:rowOff>
    </xdr:from>
    <xdr:to>
      <xdr:col>5</xdr:col>
      <xdr:colOff>154214</xdr:colOff>
      <xdr:row>0</xdr:row>
      <xdr:rowOff>1197428</xdr:rowOff>
    </xdr:to>
    <xdr:sp macro="" textlink="">
      <xdr:nvSpPr>
        <xdr:cNvPr id="5" name="TekstSylinder 4">
          <a:extLst>
            <a:ext uri="{FF2B5EF4-FFF2-40B4-BE49-F238E27FC236}">
              <a16:creationId xmlns:a16="http://schemas.microsoft.com/office/drawing/2014/main" id="{9F6B7869-10E1-470E-A5E6-B8342EE0D2E7}"/>
            </a:ext>
          </a:extLst>
        </xdr:cNvPr>
        <xdr:cNvSpPr txBox="1"/>
      </xdr:nvSpPr>
      <xdr:spPr>
        <a:xfrm>
          <a:off x="1" y="36285"/>
          <a:ext cx="5569856" cy="1161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Du skal flytte hjemmefra og skal sette opp et budsjett. Du har fått deg jobb og skal bo alene. Noen beløp er fast bestemt, disse er markert med rød tekst. Du skal etter hvert kjøpe bil for så å kjøpe hus.</a:t>
          </a:r>
        </a:p>
      </xdr:txBody>
    </xdr:sp>
    <xdr:clientData/>
  </xdr:twoCellAnchor>
  <xdr:twoCellAnchor>
    <xdr:from>
      <xdr:col>0</xdr:col>
      <xdr:colOff>0</xdr:colOff>
      <xdr:row>34</xdr:row>
      <xdr:rowOff>110323</xdr:rowOff>
    </xdr:from>
    <xdr:to>
      <xdr:col>7</xdr:col>
      <xdr:colOff>985316</xdr:colOff>
      <xdr:row>36</xdr:row>
      <xdr:rowOff>127000</xdr:rowOff>
    </xdr:to>
    <xdr:sp macro="" textlink="">
      <xdr:nvSpPr>
        <xdr:cNvPr id="6" name="TekstSylinder 5">
          <a:extLst>
            <a:ext uri="{FF2B5EF4-FFF2-40B4-BE49-F238E27FC236}">
              <a16:creationId xmlns:a16="http://schemas.microsoft.com/office/drawing/2014/main" id="{29CDB24C-AAC4-4A13-A759-64FFAAAE8A22}"/>
            </a:ext>
          </a:extLst>
        </xdr:cNvPr>
        <xdr:cNvSpPr txBox="1"/>
      </xdr:nvSpPr>
      <xdr:spPr>
        <a:xfrm>
          <a:off x="0" y="8891466"/>
          <a:ext cx="8033816" cy="379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Oppgave 4: Bruk rutene med formel (gule) for totale utgifter og lønn og sett opp differansen  med formel som sparebeløp. Sett beløpet inn på en sparekonto du finne på internett. Legg inn riktig vekstfaktor (Lilla rute) og lag en formel for sparing pr år. Skriv hvilken bank og kontotype du har brukt for renten (vekstfaktoren) du har brukt. </a:t>
          </a:r>
        </a:p>
      </xdr:txBody>
    </xdr:sp>
    <xdr:clientData/>
  </xdr:twoCellAnchor>
  <xdr:twoCellAnchor>
    <xdr:from>
      <xdr:col>4</xdr:col>
      <xdr:colOff>0</xdr:colOff>
      <xdr:row>50</xdr:row>
      <xdr:rowOff>38965</xdr:rowOff>
    </xdr:from>
    <xdr:to>
      <xdr:col>10</xdr:col>
      <xdr:colOff>1510392</xdr:colOff>
      <xdr:row>54</xdr:row>
      <xdr:rowOff>99786</xdr:rowOff>
    </xdr:to>
    <xdr:sp macro="" textlink="">
      <xdr:nvSpPr>
        <xdr:cNvPr id="7" name="TekstSylinder 6">
          <a:extLst>
            <a:ext uri="{FF2B5EF4-FFF2-40B4-BE49-F238E27FC236}">
              <a16:creationId xmlns:a16="http://schemas.microsoft.com/office/drawing/2014/main" id="{58DFCC1C-4680-4A43-83F1-8D4F7A9199BD}"/>
            </a:ext>
          </a:extLst>
        </xdr:cNvPr>
        <xdr:cNvSpPr txBox="1"/>
      </xdr:nvSpPr>
      <xdr:spPr>
        <a:xfrm>
          <a:off x="3918857" y="11214965"/>
          <a:ext cx="8005535" cy="777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b="1"/>
        </a:p>
        <a:p>
          <a:r>
            <a:rPr lang="nb-NO" sz="1100" b="1"/>
            <a:t>Oppgave 5:Velg deg en ny bil eller en bil som er EU-godkjent.</a:t>
          </a:r>
        </a:p>
        <a:p>
          <a:r>
            <a:rPr lang="nb-NO" sz="1100" b="1"/>
            <a:t>Fyll inn alt som billån over 7 år</a:t>
          </a:r>
        </a:p>
      </xdr:txBody>
    </xdr:sp>
    <xdr:clientData/>
  </xdr:twoCellAnchor>
  <xdr:twoCellAnchor>
    <xdr:from>
      <xdr:col>4</xdr:col>
      <xdr:colOff>244928</xdr:colOff>
      <xdr:row>67</xdr:row>
      <xdr:rowOff>136071</xdr:rowOff>
    </xdr:from>
    <xdr:to>
      <xdr:col>11</xdr:col>
      <xdr:colOff>222249</xdr:colOff>
      <xdr:row>72</xdr:row>
      <xdr:rowOff>6392</xdr:rowOff>
    </xdr:to>
    <xdr:sp macro="" textlink="">
      <xdr:nvSpPr>
        <xdr:cNvPr id="8" name="TekstSylinder 7">
          <a:extLst>
            <a:ext uri="{FF2B5EF4-FFF2-40B4-BE49-F238E27FC236}">
              <a16:creationId xmlns:a16="http://schemas.microsoft.com/office/drawing/2014/main" id="{11D80CE5-505A-447D-9795-E8E93F408705}"/>
            </a:ext>
          </a:extLst>
        </xdr:cNvPr>
        <xdr:cNvSpPr txBox="1"/>
      </xdr:nvSpPr>
      <xdr:spPr>
        <a:xfrm>
          <a:off x="4163785" y="14387285"/>
          <a:ext cx="8005535" cy="777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Oppgave 6</a:t>
          </a:r>
        </a:p>
        <a:p>
          <a:r>
            <a:rPr lang="nb-NO" sz="1100" b="1"/>
            <a:t>Legg til utgiftene for bil og billån. Skriv inn hvor  mye du nå får spart hver måned. Dette blir grunnlaget for din mulighet til å spare til bolig</a:t>
          </a:r>
        </a:p>
      </xdr:txBody>
    </xdr:sp>
    <xdr:clientData/>
  </xdr:twoCellAnchor>
  <xdr:twoCellAnchor>
    <xdr:from>
      <xdr:col>4</xdr:col>
      <xdr:colOff>553357</xdr:colOff>
      <xdr:row>77</xdr:row>
      <xdr:rowOff>81642</xdr:rowOff>
    </xdr:from>
    <xdr:to>
      <xdr:col>11</xdr:col>
      <xdr:colOff>530678</xdr:colOff>
      <xdr:row>86</xdr:row>
      <xdr:rowOff>63500</xdr:rowOff>
    </xdr:to>
    <xdr:sp macro="" textlink="">
      <xdr:nvSpPr>
        <xdr:cNvPr id="9" name="TekstSylinder 8">
          <a:extLst>
            <a:ext uri="{FF2B5EF4-FFF2-40B4-BE49-F238E27FC236}">
              <a16:creationId xmlns:a16="http://schemas.microsoft.com/office/drawing/2014/main" id="{A1F1DD90-A555-4C57-AC96-89EC9DD1287E}"/>
            </a:ext>
          </a:extLst>
        </xdr:cNvPr>
        <xdr:cNvSpPr txBox="1"/>
      </xdr:nvSpPr>
      <xdr:spPr>
        <a:xfrm>
          <a:off x="4472214" y="16147142"/>
          <a:ext cx="8005535" cy="161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Oppgave 7:</a:t>
          </a:r>
        </a:p>
        <a:p>
          <a:r>
            <a:rPr lang="nb-NO" sz="1100" b="1"/>
            <a:t>Velg deg et hus i Karasjok på Finn.no</a:t>
          </a:r>
        </a:p>
        <a:p>
          <a:r>
            <a:rPr lang="nb-NO" sz="1100" b="1"/>
            <a:t>Hvor lenge må du spare før du har råd til egenandelen?</a:t>
          </a:r>
        </a:p>
        <a:p>
          <a:r>
            <a:rPr lang="nb-NO" sz="1100" b="1"/>
            <a:t>Sett nedbetaling på 25 år https://www.sparebank1.no/nb/smn/privat/lan/lanekalkulator/boliglanskalkulator.html</a:t>
          </a:r>
        </a:p>
        <a:p>
          <a:r>
            <a:rPr lang="nb-NO" sz="1100" b="1"/>
            <a:t>Dere kan finne et lån som har bedre renter enn det som er oppgitt i denne oppgaven, men legg da med lenke til dette lånet.</a:t>
          </a:r>
        </a:p>
        <a:p>
          <a:r>
            <a:rPr lang="nb-NO" sz="1100" b="1"/>
            <a:t>Hvor mye betaler dere i kun renter? </a:t>
          </a:r>
        </a:p>
        <a:p>
          <a:r>
            <a:rPr lang="nb-NO" sz="1100" b="1"/>
            <a:t>Hvor mye koster hele lånet?</a:t>
          </a:r>
        </a:p>
      </xdr:txBody>
    </xdr:sp>
    <xdr:clientData/>
  </xdr:twoCellAnchor>
</xdr:wsDr>
</file>

<file path=xl/persons/person.xml><?xml version="1.0" encoding="utf-8"?>
<personList xmlns="http://schemas.microsoft.com/office/spreadsheetml/2018/threadedcomments" xmlns:x="http://schemas.openxmlformats.org/spreadsheetml/2006/main">
  <person displayName="Julian Jørvum" id="{3A1B4138-C21F-49E0-B4A8-8B2D3097244E}" userId="S::julian.jorvum@karasjok.kommune.no::dc13cd7a-3272-49d7-a9c2-83989e9b6c76"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6" dT="2025-11-03T13:17:04.47" personId="{3A1B4138-C21F-49E0-B4A8-8B2D3097244E}" id="{08F4E9E0-6313-497D-A843-DAD915DD5CE4}">
    <text xml:space="preserve">2% av månedslønnen
</text>
  </threadedComment>
  <threadedComment ref="A7" dT="2025-11-03T13:24:10.04" personId="{3A1B4138-C21F-49E0-B4A8-8B2D3097244E}" id="{9A40152D-BF31-4876-9233-34D0A44F681E}">
    <text xml:space="preserve">1,25%
</text>
  </threadedComment>
  <threadedComment ref="A9" dT="2025-11-03T13:17:30.26" personId="{3A1B4138-C21F-49E0-B4A8-8B2D3097244E}" id="{4B8851CB-DD72-47C0-B11B-984E1EBF92D0}">
    <text>30% skatt</text>
  </threadedComment>
  <threadedComment ref="A19" dT="2025-11-04T07:18:06.63" personId="{3A1B4138-C21F-49E0-B4A8-8B2D3097244E}" id="{7BAFC3B0-F54E-4CDF-BBC6-14F2A2FFA3C4}">
    <text xml:space="preserve">Gjennomsnittlig utgift med nettleie
</text>
  </threadedComment>
  <threadedComment ref="D19" dT="2025-11-04T07:45:15.13" personId="{3A1B4138-C21F-49E0-B4A8-8B2D3097244E}" id="{5B96A8DA-4248-4FCD-906A-AF3AC90D95F7}">
    <text>Dette er gjennomsnittlig pris for leie i Karasjok med strøm for et år.</text>
  </threadedComment>
  <threadedComment ref="A43" dT="2025-11-04T09:11:46.50" personId="{3A1B4138-C21F-49E0-B4A8-8B2D3097244E}" id="{3DFFE63C-92D1-4841-BE7A-CE5A80D27B49}">
    <text xml:space="preserve">Anbefale å formatere celle for lettere oversikt
</text>
  </threadedComment>
  <threadedComment ref="A50" dT="2025-11-04T08:45:03.01" personId="{3A1B4138-C21F-49E0-B4A8-8B2D3097244E}" id="{3F8214F0-EF03-48E1-A573-11F8727876B0}">
    <text xml:space="preserve">10% av beløpet du setter inn, maks 27500
</text>
  </threadedComment>
  <threadedComment ref="A60" dT="2025-11-03T14:00:10.57" personId="{3A1B4138-C21F-49E0-B4A8-8B2D3097244E}" id="{467DE3FE-DCB9-4F43-9157-E72A12807EB2}">
    <text xml:space="preserve">15,15%
</text>
  </threadedComment>
  <threadedComment ref="A65" dT="2025-11-03T13:39:37.92" personId="{3A1B4138-C21F-49E0-B4A8-8B2D3097244E}" id="{219DB751-9FEE-46F0-8683-69E76DA628D5}">
    <text xml:space="preserve">Finn pris 
</text>
  </threadedComment>
  <threadedComment ref="A74" dT="2025-11-04T09:11:46.50" personId="{3A1B4138-C21F-49E0-B4A8-8B2D3097244E}" id="{21FF62F8-C90B-4054-8A37-DD35A748D9E7}">
    <text xml:space="preserve">Anbefale å formatere celle for lettere oversikt
</text>
  </threadedComment>
  <threadedComment ref="B90" dT="2025-11-05T10:19:27.28" personId="{3A1B4138-C21F-49E0-B4A8-8B2D3097244E}" id="{23ADBA09-E90A-4465-A2B8-2FA117CD0CCF}">
    <text xml:space="preserve">Skriv inn huslån her
</text>
  </threadedComment>
  <threadedComment ref="A91" dT="2025-11-03T13:24:23.83" personId="{3A1B4138-C21F-49E0-B4A8-8B2D3097244E}" id="{9B2621B7-5337-4549-A3BB-15587C4EE23C}">
    <text xml:space="preserve">Maks 5 ganger grunninntekt OG  10% egenkapital </text>
  </threadedComment>
  <threadedComment ref="B91" dT="2025-11-05T10:21:04.54" personId="{3A1B4138-C21F-49E0-B4A8-8B2D3097244E}" id="{74AAD9C0-C22B-411E-BE8E-B6BB9CC72C23}">
    <text>Skriv in lånebeløpet ditt her</text>
  </threadedComment>
  <threadedComment ref="B92" dT="2025-11-05T10:21:29.40" personId="{3A1B4138-C21F-49E0-B4A8-8B2D3097244E}" id="{859E9BAA-9AD0-4B06-8875-FD9A4E5708D3}">
    <text xml:space="preserve">Skriv inn hvor mye du har i egenkapital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60208-775A-456F-A4BB-559D530DA00D}">
  <dimension ref="A1:AU120"/>
  <sheetViews>
    <sheetView tabSelected="1" zoomScale="84" zoomScaleNormal="55" workbookViewId="0">
      <selection activeCell="I67" sqref="F60:I67"/>
    </sheetView>
  </sheetViews>
  <sheetFormatPr baseColWidth="10" defaultRowHeight="14.5" x14ac:dyDescent="0.35"/>
  <cols>
    <col min="1" max="1" width="14.90625" customWidth="1"/>
    <col min="3" max="3" width="14.6328125" customWidth="1"/>
    <col min="4" max="4" width="15.54296875" customWidth="1"/>
    <col min="5" max="5" width="21.453125" customWidth="1"/>
    <col min="6" max="6" width="11.1796875" bestFit="1" customWidth="1"/>
    <col min="7" max="7" width="12.1796875" bestFit="1" customWidth="1"/>
    <col min="8" max="8" width="19.08984375" customWidth="1"/>
    <col min="9" max="9" width="15.08984375" customWidth="1"/>
    <col min="10" max="10" width="14" customWidth="1"/>
    <col min="11" max="11" width="21.90625" customWidth="1"/>
    <col min="12" max="12" width="20.54296875" customWidth="1"/>
    <col min="14" max="14" width="18.54296875" customWidth="1"/>
  </cols>
  <sheetData>
    <row r="1" spans="1:12" ht="123" customHeight="1" x14ac:dyDescent="0.5">
      <c r="A1" s="37"/>
      <c r="B1" s="29"/>
      <c r="C1" s="29"/>
      <c r="D1" s="29"/>
      <c r="E1" s="29"/>
      <c r="F1" s="29"/>
      <c r="G1" s="29"/>
      <c r="H1" s="29"/>
      <c r="I1" s="29"/>
      <c r="J1" s="29"/>
      <c r="K1" s="29"/>
      <c r="L1" s="29"/>
    </row>
    <row r="2" spans="1:12" ht="83" customHeight="1" x14ac:dyDescent="0.35">
      <c r="A2" s="7" t="s">
        <v>0</v>
      </c>
      <c r="B2" s="2"/>
      <c r="C2" s="2"/>
      <c r="D2" s="2"/>
      <c r="E2" s="6"/>
      <c r="F2" s="6"/>
    </row>
    <row r="3" spans="1:12" x14ac:dyDescent="0.35">
      <c r="A3" s="2" t="s">
        <v>1</v>
      </c>
      <c r="B3" s="2" t="s">
        <v>29</v>
      </c>
      <c r="C3" s="2" t="s">
        <v>48</v>
      </c>
      <c r="D3" s="2" t="s">
        <v>51</v>
      </c>
      <c r="E3" t="s">
        <v>39</v>
      </c>
    </row>
    <row r="4" spans="1:12" x14ac:dyDescent="0.35">
      <c r="A4" s="2" t="s">
        <v>49</v>
      </c>
      <c r="B4" s="2"/>
      <c r="C4" s="2"/>
      <c r="D4" s="30"/>
    </row>
    <row r="5" spans="1:12" x14ac:dyDescent="0.35">
      <c r="A5" s="2" t="s">
        <v>30</v>
      </c>
      <c r="B5" s="2"/>
      <c r="C5" s="2"/>
      <c r="D5" s="30"/>
    </row>
    <row r="6" spans="1:12" x14ac:dyDescent="0.35">
      <c r="A6" s="2" t="s">
        <v>2</v>
      </c>
      <c r="B6" s="31">
        <v>0.02</v>
      </c>
      <c r="C6" s="2"/>
      <c r="D6" s="30"/>
    </row>
    <row r="7" spans="1:12" x14ac:dyDescent="0.35">
      <c r="A7" s="2" t="s">
        <v>3</v>
      </c>
      <c r="B7" s="32">
        <v>1.2500000000000001E-2</v>
      </c>
      <c r="C7" s="3"/>
      <c r="D7" s="30"/>
    </row>
    <row r="8" spans="1:12" x14ac:dyDescent="0.35">
      <c r="A8" s="2"/>
      <c r="B8" s="2"/>
      <c r="C8" s="2"/>
      <c r="D8" s="2"/>
    </row>
    <row r="9" spans="1:12" x14ac:dyDescent="0.35">
      <c r="A9" s="2" t="s">
        <v>50</v>
      </c>
      <c r="B9" s="2"/>
      <c r="C9" s="15">
        <v>-0.3</v>
      </c>
      <c r="D9" s="30"/>
    </row>
    <row r="10" spans="1:12" x14ac:dyDescent="0.35">
      <c r="A10" s="7" t="s">
        <v>11</v>
      </c>
      <c r="B10" s="2"/>
      <c r="C10" s="2"/>
      <c r="D10" s="13"/>
    </row>
    <row r="12" spans="1:12" ht="52" customHeight="1" x14ac:dyDescent="0.35"/>
    <row r="13" spans="1:12" ht="42.5" customHeight="1" x14ac:dyDescent="0.35">
      <c r="A13" s="6" t="s">
        <v>52</v>
      </c>
      <c r="E13" s="6"/>
      <c r="F13" s="14"/>
    </row>
    <row r="14" spans="1:12" x14ac:dyDescent="0.35">
      <c r="A14" s="4"/>
      <c r="B14" s="18" t="s">
        <v>14</v>
      </c>
      <c r="C14" s="18" t="s">
        <v>13</v>
      </c>
      <c r="D14" s="18" t="s">
        <v>61</v>
      </c>
      <c r="E14" t="s">
        <v>39</v>
      </c>
    </row>
    <row r="15" spans="1:12" x14ac:dyDescent="0.35">
      <c r="A15" s="4" t="s">
        <v>16</v>
      </c>
      <c r="B15" s="4"/>
      <c r="C15" s="4"/>
      <c r="D15" s="4"/>
    </row>
    <row r="16" spans="1:12" x14ac:dyDescent="0.35">
      <c r="A16" s="4" t="s">
        <v>17</v>
      </c>
      <c r="B16" s="4"/>
      <c r="C16" s="4"/>
      <c r="D16" s="4"/>
    </row>
    <row r="17" spans="1:6" x14ac:dyDescent="0.35">
      <c r="A17" s="4"/>
      <c r="B17" s="4"/>
      <c r="C17" s="4"/>
      <c r="D17" s="4"/>
    </row>
    <row r="18" spans="1:6" x14ac:dyDescent="0.35">
      <c r="A18" s="4" t="s">
        <v>23</v>
      </c>
      <c r="B18" s="4"/>
      <c r="C18" s="33">
        <v>6500</v>
      </c>
      <c r="D18" s="33">
        <f>C18*12</f>
        <v>78000</v>
      </c>
    </row>
    <row r="19" spans="1:6" x14ac:dyDescent="0.35">
      <c r="A19" s="4" t="s">
        <v>15</v>
      </c>
      <c r="B19" s="4"/>
      <c r="C19" s="33">
        <v>1000</v>
      </c>
      <c r="D19" s="33">
        <f>C19*12</f>
        <v>12000</v>
      </c>
    </row>
    <row r="20" spans="1:6" x14ac:dyDescent="0.35">
      <c r="A20" s="4" t="s">
        <v>10</v>
      </c>
      <c r="B20" s="18"/>
      <c r="C20" s="33"/>
      <c r="D20" s="34">
        <v>1200</v>
      </c>
    </row>
    <row r="21" spans="1:6" x14ac:dyDescent="0.35">
      <c r="A21" s="4"/>
      <c r="B21" s="4"/>
      <c r="C21" s="4"/>
      <c r="D21" s="4"/>
    </row>
    <row r="22" spans="1:6" x14ac:dyDescent="0.35">
      <c r="A22" s="4"/>
      <c r="B22" s="4"/>
      <c r="C22" s="4"/>
      <c r="D22" s="4"/>
    </row>
    <row r="23" spans="1:6" ht="88" customHeight="1" x14ac:dyDescent="0.35">
      <c r="A23" s="18" t="s">
        <v>62</v>
      </c>
      <c r="B23" s="4"/>
      <c r="C23" s="4"/>
      <c r="D23" s="5"/>
    </row>
    <row r="24" spans="1:6" x14ac:dyDescent="0.35">
      <c r="A24" s="11"/>
      <c r="B24" s="11"/>
      <c r="C24" s="11"/>
      <c r="D24" s="11"/>
    </row>
    <row r="25" spans="1:6" x14ac:dyDescent="0.35">
      <c r="A25" s="11"/>
      <c r="B25" s="11"/>
      <c r="C25" s="11"/>
      <c r="D25" s="11"/>
    </row>
    <row r="26" spans="1:6" x14ac:dyDescent="0.35">
      <c r="A26" s="6" t="s">
        <v>18</v>
      </c>
      <c r="C26" s="6" t="s">
        <v>31</v>
      </c>
      <c r="D26" s="6" t="s">
        <v>61</v>
      </c>
      <c r="E26" s="6"/>
      <c r="F26" s="6"/>
    </row>
    <row r="27" spans="1:6" x14ac:dyDescent="0.35">
      <c r="A27" s="8"/>
      <c r="B27" s="8"/>
      <c r="C27" s="8"/>
      <c r="D27" s="8"/>
      <c r="E27" t="s">
        <v>39</v>
      </c>
    </row>
    <row r="28" spans="1:6" x14ac:dyDescent="0.35">
      <c r="A28" s="8"/>
      <c r="B28" s="8"/>
      <c r="C28" s="8"/>
      <c r="D28" s="8"/>
    </row>
    <row r="29" spans="1:6" x14ac:dyDescent="0.35">
      <c r="A29" s="8"/>
      <c r="B29" s="8"/>
      <c r="C29" s="8"/>
      <c r="D29" s="8"/>
    </row>
    <row r="30" spans="1:6" x14ac:dyDescent="0.35">
      <c r="A30" s="8"/>
      <c r="B30" s="8"/>
      <c r="C30" s="8"/>
      <c r="D30" s="8"/>
    </row>
    <row r="31" spans="1:6" x14ac:dyDescent="0.35">
      <c r="A31" s="8"/>
      <c r="B31" s="8"/>
      <c r="C31" s="8"/>
      <c r="D31" s="8"/>
    </row>
    <row r="32" spans="1:6" x14ac:dyDescent="0.35">
      <c r="A32" s="8"/>
      <c r="B32" s="8"/>
      <c r="C32" s="8"/>
      <c r="D32" s="8"/>
    </row>
    <row r="33" spans="1:47" x14ac:dyDescent="0.35">
      <c r="A33" s="8"/>
      <c r="B33" s="8"/>
      <c r="C33" s="8"/>
      <c r="D33" s="8"/>
    </row>
    <row r="34" spans="1:47" x14ac:dyDescent="0.35">
      <c r="A34" s="16" t="s">
        <v>63</v>
      </c>
      <c r="B34" s="8"/>
      <c r="C34" s="8"/>
      <c r="D34" s="5"/>
    </row>
    <row r="36" spans="1:47" ht="33" customHeight="1" x14ac:dyDescent="0.35"/>
    <row r="37" spans="1:47" x14ac:dyDescent="0.35">
      <c r="E37" s="6"/>
      <c r="F37" s="6"/>
    </row>
    <row r="38" spans="1:47" x14ac:dyDescent="0.35">
      <c r="A38" s="17" t="s">
        <v>19</v>
      </c>
      <c r="B38" s="11"/>
      <c r="C38" s="11"/>
      <c r="D38" s="17" t="s">
        <v>21</v>
      </c>
      <c r="E38" t="s">
        <v>39</v>
      </c>
    </row>
    <row r="39" spans="1:47" x14ac:dyDescent="0.35">
      <c r="A39" s="10" t="s">
        <v>20</v>
      </c>
      <c r="B39" s="10"/>
      <c r="C39" s="10"/>
      <c r="D39" s="12"/>
    </row>
    <row r="40" spans="1:47" x14ac:dyDescent="0.35">
      <c r="A40" s="10" t="s">
        <v>53</v>
      </c>
      <c r="B40" s="10"/>
      <c r="C40" s="10"/>
      <c r="D40" s="10"/>
    </row>
    <row r="41" spans="1:47" x14ac:dyDescent="0.35">
      <c r="A41" s="10" t="s">
        <v>60</v>
      </c>
      <c r="B41" s="10"/>
      <c r="C41" s="10"/>
      <c r="D41" s="13"/>
    </row>
    <row r="42" spans="1:47" x14ac:dyDescent="0.35">
      <c r="A42" s="10"/>
      <c r="B42" s="10" t="s">
        <v>68</v>
      </c>
      <c r="C42" s="9">
        <v>0</v>
      </c>
      <c r="D42" s="9">
        <v>1</v>
      </c>
      <c r="E42" s="9">
        <v>2</v>
      </c>
      <c r="F42" s="9">
        <v>3</v>
      </c>
      <c r="G42" s="9">
        <v>4</v>
      </c>
      <c r="H42" s="9">
        <v>5</v>
      </c>
      <c r="I42" s="9">
        <v>6</v>
      </c>
      <c r="J42" s="9">
        <v>7</v>
      </c>
      <c r="K42" s="9">
        <v>8</v>
      </c>
      <c r="L42" s="9">
        <v>9</v>
      </c>
      <c r="M42" s="9">
        <v>10</v>
      </c>
      <c r="N42" s="9">
        <v>11</v>
      </c>
      <c r="O42" s="9">
        <v>12</v>
      </c>
      <c r="P42" s="9">
        <v>13</v>
      </c>
      <c r="Q42" s="9">
        <v>14</v>
      </c>
      <c r="R42" s="9">
        <v>15</v>
      </c>
      <c r="S42" s="9">
        <v>16</v>
      </c>
      <c r="T42" s="9">
        <v>17</v>
      </c>
      <c r="U42" s="9">
        <v>18</v>
      </c>
      <c r="V42" s="9">
        <v>19</v>
      </c>
      <c r="W42" s="9">
        <v>20</v>
      </c>
      <c r="X42" s="9">
        <v>21</v>
      </c>
      <c r="Y42" s="9">
        <v>22</v>
      </c>
      <c r="Z42" s="9">
        <v>23</v>
      </c>
      <c r="AA42" s="9">
        <v>24</v>
      </c>
      <c r="AB42" s="9">
        <v>25</v>
      </c>
      <c r="AC42" s="9">
        <v>26</v>
      </c>
      <c r="AD42" s="9">
        <v>27</v>
      </c>
      <c r="AE42" s="9">
        <v>28</v>
      </c>
      <c r="AF42" s="9">
        <v>29</v>
      </c>
      <c r="AG42" s="9">
        <v>30</v>
      </c>
      <c r="AH42" s="9">
        <v>31</v>
      </c>
      <c r="AI42" s="9">
        <v>32</v>
      </c>
      <c r="AJ42" s="9">
        <v>33</v>
      </c>
      <c r="AK42" s="9">
        <v>34</v>
      </c>
      <c r="AL42" s="9">
        <v>35</v>
      </c>
      <c r="AM42" s="9">
        <v>36</v>
      </c>
      <c r="AN42" s="9">
        <v>37</v>
      </c>
      <c r="AO42" s="9">
        <v>38</v>
      </c>
      <c r="AP42" s="9">
        <v>39</v>
      </c>
      <c r="AQ42" s="9">
        <v>40</v>
      </c>
      <c r="AR42" s="9">
        <v>41</v>
      </c>
      <c r="AS42" s="9">
        <v>42</v>
      </c>
      <c r="AT42" s="9">
        <v>43</v>
      </c>
      <c r="AU42" s="9">
        <v>44</v>
      </c>
    </row>
    <row r="43" spans="1:47" x14ac:dyDescent="0.35">
      <c r="A43" s="10" t="s">
        <v>19</v>
      </c>
      <c r="B43" s="10"/>
      <c r="C43" s="10">
        <v>0</v>
      </c>
      <c r="D43" s="12">
        <f>$D$41*D42</f>
        <v>0</v>
      </c>
      <c r="E43" s="12">
        <f t="shared" ref="E43:G43" si="0">$D$41*E42</f>
        <v>0</v>
      </c>
      <c r="F43" s="12">
        <f t="shared" si="0"/>
        <v>0</v>
      </c>
      <c r="G43" s="12">
        <f t="shared" si="0"/>
        <v>0</v>
      </c>
      <c r="H43" s="12">
        <f>$D$41*H42</f>
        <v>0</v>
      </c>
      <c r="I43" s="12">
        <f t="shared" ref="I43" si="1">$D$41*I42</f>
        <v>0</v>
      </c>
      <c r="J43" s="12">
        <f t="shared" ref="J43" si="2">$D$41*J42</f>
        <v>0</v>
      </c>
      <c r="K43" s="12">
        <f t="shared" ref="K43" si="3">$D$41*K42</f>
        <v>0</v>
      </c>
      <c r="L43" s="12">
        <f t="shared" ref="L43" si="4">$D$41*L42</f>
        <v>0</v>
      </c>
      <c r="M43" s="12">
        <f t="shared" ref="M43" si="5">$D$41*M42</f>
        <v>0</v>
      </c>
      <c r="N43" s="12">
        <f t="shared" ref="N43" si="6">$D$41*N42</f>
        <v>0</v>
      </c>
      <c r="O43" s="12">
        <f t="shared" ref="O43" si="7">$D$41*O42</f>
        <v>0</v>
      </c>
      <c r="P43" s="12">
        <f t="shared" ref="P43" si="8">$D$41*P42</f>
        <v>0</v>
      </c>
      <c r="Q43" s="12">
        <f t="shared" ref="Q43" si="9">$D$41*Q42</f>
        <v>0</v>
      </c>
      <c r="R43" s="12">
        <f t="shared" ref="R43" si="10">$D$41*R42</f>
        <v>0</v>
      </c>
      <c r="S43" s="12">
        <f t="shared" ref="S43" si="11">$D$41*S42</f>
        <v>0</v>
      </c>
      <c r="T43" s="12">
        <f t="shared" ref="T43" si="12">$D$41*T42</f>
        <v>0</v>
      </c>
      <c r="U43" s="12">
        <f t="shared" ref="U43" si="13">$D$41*U42</f>
        <v>0</v>
      </c>
      <c r="V43" s="12">
        <f t="shared" ref="V43" si="14">$D$41*V42</f>
        <v>0</v>
      </c>
      <c r="W43" s="12">
        <f t="shared" ref="W43" si="15">$D$41*W42</f>
        <v>0</v>
      </c>
      <c r="X43" s="12">
        <f t="shared" ref="X43" si="16">$D$41*X42</f>
        <v>0</v>
      </c>
      <c r="Y43" s="12">
        <f t="shared" ref="Y43" si="17">$D$41*Y42</f>
        <v>0</v>
      </c>
      <c r="Z43" s="12">
        <f t="shared" ref="Z43" si="18">$D$41*Z42</f>
        <v>0</v>
      </c>
      <c r="AA43" s="12">
        <f t="shared" ref="AA43" si="19">$D$41*AA42</f>
        <v>0</v>
      </c>
      <c r="AB43" s="12">
        <f t="shared" ref="AB43" si="20">$D$41*AB42</f>
        <v>0</v>
      </c>
      <c r="AC43" s="12">
        <f t="shared" ref="AC43" si="21">$D$41*AC42</f>
        <v>0</v>
      </c>
      <c r="AD43" s="12">
        <f t="shared" ref="AD43" si="22">$D$41*AD42</f>
        <v>0</v>
      </c>
      <c r="AE43" s="12">
        <f t="shared" ref="AE43" si="23">$D$41*AE42</f>
        <v>0</v>
      </c>
      <c r="AF43" s="12">
        <f t="shared" ref="AF43" si="24">$D$41*AF42</f>
        <v>0</v>
      </c>
      <c r="AG43" s="12">
        <f t="shared" ref="AG43" si="25">$D$41*AG42</f>
        <v>0</v>
      </c>
      <c r="AH43" s="12">
        <f t="shared" ref="AH43" si="26">$D$41*AH42</f>
        <v>0</v>
      </c>
      <c r="AI43" s="12">
        <f t="shared" ref="AI43" si="27">$D$41*AI42</f>
        <v>0</v>
      </c>
      <c r="AJ43" s="12">
        <f t="shared" ref="AJ43" si="28">$D$41*AJ42</f>
        <v>0</v>
      </c>
      <c r="AK43" s="12">
        <f t="shared" ref="AK43" si="29">$D$41*AK42</f>
        <v>0</v>
      </c>
      <c r="AL43" s="12">
        <f t="shared" ref="AL43" si="30">$D$41*AL42</f>
        <v>0</v>
      </c>
      <c r="AM43" s="12">
        <f t="shared" ref="AM43" si="31">$D$41*AM42</f>
        <v>0</v>
      </c>
      <c r="AN43" s="12">
        <f t="shared" ref="AN43" si="32">$D$41*AN42</f>
        <v>0</v>
      </c>
      <c r="AO43" s="12">
        <f t="shared" ref="AO43" si="33">$D$41*AO42</f>
        <v>0</v>
      </c>
      <c r="AP43" s="12">
        <f t="shared" ref="AP43" si="34">$D$41*AP42</f>
        <v>0</v>
      </c>
      <c r="AQ43" s="12">
        <f t="shared" ref="AQ43" si="35">$D$41*AQ42</f>
        <v>0</v>
      </c>
      <c r="AR43" s="12">
        <f t="shared" ref="AR43" si="36">$D$41*AR42</f>
        <v>0</v>
      </c>
      <c r="AS43" s="12">
        <f t="shared" ref="AS43" si="37">$D$41*AS42</f>
        <v>0</v>
      </c>
      <c r="AT43" s="12">
        <f t="shared" ref="AT43" si="38">$D$41*AT42</f>
        <v>0</v>
      </c>
      <c r="AU43" s="12">
        <f t="shared" ref="AU43" si="39">$D$41*AU42</f>
        <v>0</v>
      </c>
    </row>
    <row r="44" spans="1:47" x14ac:dyDescent="0.35">
      <c r="A44" s="9" t="s">
        <v>25</v>
      </c>
      <c r="B44" s="4">
        <v>1.0235000000000001</v>
      </c>
      <c r="C44" s="10"/>
      <c r="D44" s="10">
        <f t="shared" ref="D44:AU44" si="40">($D$41+C44)*$B$44</f>
        <v>0</v>
      </c>
      <c r="E44" s="12">
        <f t="shared" si="40"/>
        <v>0</v>
      </c>
      <c r="F44" s="12">
        <f t="shared" si="40"/>
        <v>0</v>
      </c>
      <c r="G44" s="12">
        <f t="shared" si="40"/>
        <v>0</v>
      </c>
      <c r="H44" s="12">
        <f t="shared" si="40"/>
        <v>0</v>
      </c>
      <c r="I44" s="12">
        <f t="shared" si="40"/>
        <v>0</v>
      </c>
      <c r="J44" s="12">
        <f t="shared" si="40"/>
        <v>0</v>
      </c>
      <c r="K44" s="12">
        <f t="shared" si="40"/>
        <v>0</v>
      </c>
      <c r="L44" s="12">
        <f t="shared" si="40"/>
        <v>0</v>
      </c>
      <c r="M44" s="12">
        <f t="shared" si="40"/>
        <v>0</v>
      </c>
      <c r="N44" s="12">
        <f t="shared" si="40"/>
        <v>0</v>
      </c>
      <c r="O44" s="12">
        <f t="shared" si="40"/>
        <v>0</v>
      </c>
      <c r="P44" s="12">
        <f t="shared" si="40"/>
        <v>0</v>
      </c>
      <c r="Q44" s="12">
        <f t="shared" si="40"/>
        <v>0</v>
      </c>
      <c r="R44" s="12">
        <f t="shared" si="40"/>
        <v>0</v>
      </c>
      <c r="S44" s="12">
        <f t="shared" si="40"/>
        <v>0</v>
      </c>
      <c r="T44" s="12">
        <f t="shared" si="40"/>
        <v>0</v>
      </c>
      <c r="U44" s="12">
        <f t="shared" si="40"/>
        <v>0</v>
      </c>
      <c r="V44" s="12">
        <f t="shared" si="40"/>
        <v>0</v>
      </c>
      <c r="W44" s="12">
        <f t="shared" si="40"/>
        <v>0</v>
      </c>
      <c r="X44" s="12">
        <f t="shared" si="40"/>
        <v>0</v>
      </c>
      <c r="Y44" s="12">
        <f t="shared" si="40"/>
        <v>0</v>
      </c>
      <c r="Z44" s="12">
        <f t="shared" si="40"/>
        <v>0</v>
      </c>
      <c r="AA44" s="12">
        <f t="shared" si="40"/>
        <v>0</v>
      </c>
      <c r="AB44" s="12">
        <f t="shared" si="40"/>
        <v>0</v>
      </c>
      <c r="AC44" s="12">
        <f t="shared" si="40"/>
        <v>0</v>
      </c>
      <c r="AD44" s="12">
        <f t="shared" si="40"/>
        <v>0</v>
      </c>
      <c r="AE44" s="12">
        <f t="shared" si="40"/>
        <v>0</v>
      </c>
      <c r="AF44" s="12">
        <f t="shared" si="40"/>
        <v>0</v>
      </c>
      <c r="AG44" s="12">
        <f t="shared" si="40"/>
        <v>0</v>
      </c>
      <c r="AH44" s="12">
        <f t="shared" si="40"/>
        <v>0</v>
      </c>
      <c r="AI44" s="12">
        <f t="shared" si="40"/>
        <v>0</v>
      </c>
      <c r="AJ44" s="12">
        <f t="shared" si="40"/>
        <v>0</v>
      </c>
      <c r="AK44" s="12">
        <f t="shared" si="40"/>
        <v>0</v>
      </c>
      <c r="AL44" s="12">
        <f t="shared" si="40"/>
        <v>0</v>
      </c>
      <c r="AM44" s="12">
        <f t="shared" si="40"/>
        <v>0</v>
      </c>
      <c r="AN44" s="12">
        <f t="shared" si="40"/>
        <v>0</v>
      </c>
      <c r="AO44" s="12">
        <f t="shared" si="40"/>
        <v>0</v>
      </c>
      <c r="AP44" s="12">
        <f t="shared" si="40"/>
        <v>0</v>
      </c>
      <c r="AQ44" s="12">
        <f t="shared" si="40"/>
        <v>0</v>
      </c>
      <c r="AR44" s="12">
        <f t="shared" si="40"/>
        <v>0</v>
      </c>
      <c r="AS44" s="12">
        <f t="shared" si="40"/>
        <v>0</v>
      </c>
      <c r="AT44" s="12">
        <f t="shared" si="40"/>
        <v>0</v>
      </c>
      <c r="AU44" s="12">
        <f t="shared" si="40"/>
        <v>0</v>
      </c>
    </row>
    <row r="45" spans="1:47" x14ac:dyDescent="0.35">
      <c r="A45" s="10" t="s">
        <v>27</v>
      </c>
      <c r="B45" s="10"/>
      <c r="C45" s="10"/>
      <c r="D45" s="12">
        <f>D44-D43</f>
        <v>0</v>
      </c>
      <c r="E45" s="12">
        <f>E44-E43</f>
        <v>0</v>
      </c>
      <c r="F45" s="12">
        <f t="shared" ref="F45:G45" si="41">F44-F43</f>
        <v>0</v>
      </c>
      <c r="G45" s="12">
        <f t="shared" si="41"/>
        <v>0</v>
      </c>
      <c r="H45" s="12">
        <f t="shared" ref="H45" si="42">H44-H43</f>
        <v>0</v>
      </c>
      <c r="I45" s="12">
        <f t="shared" ref="I45" si="43">I44-I43</f>
        <v>0</v>
      </c>
      <c r="J45" s="12">
        <f t="shared" ref="J45" si="44">J44-J43</f>
        <v>0</v>
      </c>
      <c r="K45" s="12">
        <f t="shared" ref="K45" si="45">K44-K43</f>
        <v>0</v>
      </c>
      <c r="L45" s="12">
        <f t="shared" ref="L45" si="46">L44-L43</f>
        <v>0</v>
      </c>
      <c r="M45" s="12">
        <f t="shared" ref="M45" si="47">M44-M43</f>
        <v>0</v>
      </c>
      <c r="N45" s="12">
        <f t="shared" ref="N45" si="48">N44-N43</f>
        <v>0</v>
      </c>
      <c r="O45" s="12">
        <f t="shared" ref="O45" si="49">O44-O43</f>
        <v>0</v>
      </c>
      <c r="P45" s="12">
        <f t="shared" ref="P45" si="50">P44-P43</f>
        <v>0</v>
      </c>
      <c r="Q45" s="12">
        <f t="shared" ref="Q45" si="51">Q44-Q43</f>
        <v>0</v>
      </c>
      <c r="R45" s="12">
        <f t="shared" ref="R45" si="52">R44-R43</f>
        <v>0</v>
      </c>
      <c r="S45" s="12">
        <f t="shared" ref="S45" si="53">S44-S43</f>
        <v>0</v>
      </c>
      <c r="T45" s="12">
        <f t="shared" ref="T45" si="54">T44-T43</f>
        <v>0</v>
      </c>
      <c r="U45" s="12">
        <f t="shared" ref="U45" si="55">U44-U43</f>
        <v>0</v>
      </c>
      <c r="V45" s="12">
        <f t="shared" ref="V45" si="56">V44-V43</f>
        <v>0</v>
      </c>
      <c r="W45" s="12">
        <f t="shared" ref="W45" si="57">W44-W43</f>
        <v>0</v>
      </c>
      <c r="X45" s="12">
        <f t="shared" ref="X45" si="58">X44-X43</f>
        <v>0</v>
      </c>
      <c r="Y45" s="12">
        <f t="shared" ref="Y45" si="59">Y44-Y43</f>
        <v>0</v>
      </c>
      <c r="Z45" s="12">
        <f t="shared" ref="Z45" si="60">Z44-Z43</f>
        <v>0</v>
      </c>
      <c r="AA45" s="12">
        <f t="shared" ref="AA45" si="61">AA44-AA43</f>
        <v>0</v>
      </c>
      <c r="AB45" s="12">
        <f t="shared" ref="AB45" si="62">AB44-AB43</f>
        <v>0</v>
      </c>
      <c r="AC45" s="12">
        <f t="shared" ref="AC45" si="63">AC44-AC43</f>
        <v>0</v>
      </c>
      <c r="AD45" s="12">
        <f t="shared" ref="AD45" si="64">AD44-AD43</f>
        <v>0</v>
      </c>
      <c r="AE45" s="12">
        <f t="shared" ref="AE45" si="65">AE44-AE43</f>
        <v>0</v>
      </c>
      <c r="AF45" s="12">
        <f t="shared" ref="AF45" si="66">AF44-AF43</f>
        <v>0</v>
      </c>
      <c r="AG45" s="12">
        <f t="shared" ref="AG45" si="67">AG44-AG43</f>
        <v>0</v>
      </c>
      <c r="AH45" s="12">
        <f t="shared" ref="AH45" si="68">AH44-AH43</f>
        <v>0</v>
      </c>
      <c r="AI45" s="12">
        <f t="shared" ref="AI45" si="69">AI44-AI43</f>
        <v>0</v>
      </c>
      <c r="AJ45" s="12">
        <f t="shared" ref="AJ45" si="70">AJ44-AJ43</f>
        <v>0</v>
      </c>
      <c r="AK45" s="12">
        <f t="shared" ref="AK45" si="71">AK44-AK43</f>
        <v>0</v>
      </c>
      <c r="AL45" s="12">
        <f t="shared" ref="AL45" si="72">AL44-AL43</f>
        <v>0</v>
      </c>
      <c r="AM45" s="12">
        <f t="shared" ref="AM45" si="73">AM44-AM43</f>
        <v>0</v>
      </c>
      <c r="AN45" s="12">
        <f t="shared" ref="AN45" si="74">AN44-AN43</f>
        <v>0</v>
      </c>
      <c r="AO45" s="12">
        <f t="shared" ref="AO45" si="75">AO44-AO43</f>
        <v>0</v>
      </c>
      <c r="AP45" s="12">
        <f t="shared" ref="AP45" si="76">AP44-AP43</f>
        <v>0</v>
      </c>
      <c r="AQ45" s="12">
        <f t="shared" ref="AQ45" si="77">AQ44-AQ43</f>
        <v>0</v>
      </c>
      <c r="AR45" s="12">
        <f t="shared" ref="AR45" si="78">AR44-AR43</f>
        <v>0</v>
      </c>
      <c r="AS45" s="12">
        <f t="shared" ref="AS45" si="79">AS44-AS43</f>
        <v>0</v>
      </c>
      <c r="AT45" s="12">
        <f t="shared" ref="AT45" si="80">AT44-AT43</f>
        <v>0</v>
      </c>
      <c r="AU45" s="12">
        <f t="shared" ref="AU45" si="81">AU44-AU43</f>
        <v>0</v>
      </c>
    </row>
    <row r="46" spans="1:47" x14ac:dyDescent="0.3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row>
    <row r="47" spans="1:47" x14ac:dyDescent="0.35">
      <c r="A47" s="11"/>
      <c r="B47" s="11"/>
      <c r="C47" s="11"/>
      <c r="D47" s="11"/>
      <c r="E47" s="17" t="s">
        <v>55</v>
      </c>
      <c r="F47" s="17" t="s">
        <v>28</v>
      </c>
      <c r="G47" s="11"/>
      <c r="I47" s="11"/>
      <c r="J47" s="11"/>
      <c r="K47" s="11"/>
      <c r="L47" s="11"/>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row>
    <row r="48" spans="1:47" x14ac:dyDescent="0.35">
      <c r="A48" s="10" t="s">
        <v>26</v>
      </c>
      <c r="B48" s="36">
        <v>1.0629999999999999</v>
      </c>
      <c r="C48" s="10"/>
      <c r="D48" s="12">
        <f>(27500*D42)</f>
        <v>27500</v>
      </c>
      <c r="E48" s="12">
        <f t="shared" ref="E48:AU48" si="82">(27500*E42)</f>
        <v>55000</v>
      </c>
      <c r="F48" s="12">
        <f t="shared" si="82"/>
        <v>82500</v>
      </c>
      <c r="G48" s="12">
        <f t="shared" si="82"/>
        <v>110000</v>
      </c>
      <c r="H48" s="12">
        <f>(27500*H42)</f>
        <v>137500</v>
      </c>
      <c r="I48" s="12">
        <f t="shared" si="82"/>
        <v>165000</v>
      </c>
      <c r="J48" s="12">
        <f t="shared" si="82"/>
        <v>192500</v>
      </c>
      <c r="K48" s="12">
        <f t="shared" si="82"/>
        <v>220000</v>
      </c>
      <c r="L48" s="12">
        <f t="shared" si="82"/>
        <v>247500</v>
      </c>
      <c r="M48" s="12">
        <f t="shared" si="82"/>
        <v>275000</v>
      </c>
      <c r="N48" s="12">
        <f t="shared" si="82"/>
        <v>302500</v>
      </c>
      <c r="O48" s="12">
        <f t="shared" si="82"/>
        <v>330000</v>
      </c>
      <c r="P48" s="12">
        <f t="shared" si="82"/>
        <v>357500</v>
      </c>
      <c r="Q48" s="12">
        <f t="shared" si="82"/>
        <v>385000</v>
      </c>
      <c r="R48" s="12">
        <f t="shared" si="82"/>
        <v>412500</v>
      </c>
      <c r="S48" s="12">
        <f t="shared" si="82"/>
        <v>440000</v>
      </c>
      <c r="T48" s="12">
        <f t="shared" si="82"/>
        <v>467500</v>
      </c>
      <c r="U48" s="12">
        <f t="shared" si="82"/>
        <v>495000</v>
      </c>
      <c r="V48" s="12">
        <f t="shared" si="82"/>
        <v>522500</v>
      </c>
      <c r="W48" s="12">
        <f t="shared" si="82"/>
        <v>550000</v>
      </c>
      <c r="X48" s="12">
        <f t="shared" si="82"/>
        <v>577500</v>
      </c>
      <c r="Y48" s="12">
        <f t="shared" si="82"/>
        <v>605000</v>
      </c>
      <c r="Z48" s="12">
        <f t="shared" si="82"/>
        <v>632500</v>
      </c>
      <c r="AA48" s="12">
        <f t="shared" si="82"/>
        <v>660000</v>
      </c>
      <c r="AB48" s="12">
        <f t="shared" si="82"/>
        <v>687500</v>
      </c>
      <c r="AC48" s="12">
        <f t="shared" si="82"/>
        <v>715000</v>
      </c>
      <c r="AD48" s="12">
        <f t="shared" si="82"/>
        <v>742500</v>
      </c>
      <c r="AE48" s="12">
        <f t="shared" si="82"/>
        <v>770000</v>
      </c>
      <c r="AF48" s="12">
        <f t="shared" si="82"/>
        <v>797500</v>
      </c>
      <c r="AG48" s="12">
        <f t="shared" si="82"/>
        <v>825000</v>
      </c>
      <c r="AH48" s="12">
        <f t="shared" si="82"/>
        <v>852500</v>
      </c>
      <c r="AI48" s="12">
        <f t="shared" si="82"/>
        <v>880000</v>
      </c>
      <c r="AJ48" s="12">
        <f t="shared" si="82"/>
        <v>907500</v>
      </c>
      <c r="AK48" s="12">
        <f t="shared" si="82"/>
        <v>935000</v>
      </c>
      <c r="AL48" s="12">
        <f t="shared" si="82"/>
        <v>962500</v>
      </c>
      <c r="AM48" s="12">
        <f t="shared" si="82"/>
        <v>990000</v>
      </c>
      <c r="AN48" s="12">
        <f t="shared" si="82"/>
        <v>1017500</v>
      </c>
      <c r="AO48" s="12">
        <f t="shared" si="82"/>
        <v>1045000</v>
      </c>
      <c r="AP48" s="12">
        <f t="shared" si="82"/>
        <v>1072500</v>
      </c>
      <c r="AQ48" s="12">
        <f t="shared" si="82"/>
        <v>1100000</v>
      </c>
      <c r="AR48" s="12">
        <f t="shared" si="82"/>
        <v>1127500</v>
      </c>
      <c r="AS48" s="12">
        <f t="shared" si="82"/>
        <v>1155000</v>
      </c>
      <c r="AT48" s="12">
        <f t="shared" si="82"/>
        <v>1182500</v>
      </c>
      <c r="AU48" s="12">
        <f t="shared" si="82"/>
        <v>1210000</v>
      </c>
    </row>
    <row r="49" spans="1:47" x14ac:dyDescent="0.35">
      <c r="A49" s="10" t="s">
        <v>25</v>
      </c>
      <c r="B49" s="10"/>
      <c r="C49" s="10"/>
      <c r="D49" s="10">
        <f>(D48+C48)*B48</f>
        <v>29232.5</v>
      </c>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row>
    <row r="50" spans="1:47" x14ac:dyDescent="0.35">
      <c r="A50" s="10" t="s">
        <v>24</v>
      </c>
      <c r="B50" s="35">
        <v>0.1</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row>
    <row r="51" spans="1:47" ht="13.5" customHeight="1" x14ac:dyDescent="0.35"/>
    <row r="55" spans="1:47" x14ac:dyDescent="0.35">
      <c r="A55" s="17" t="s">
        <v>4</v>
      </c>
      <c r="B55" s="17"/>
      <c r="C55" s="17" t="s">
        <v>57</v>
      </c>
      <c r="D55" s="17"/>
      <c r="E55" s="6"/>
      <c r="F55" s="6"/>
    </row>
    <row r="56" spans="1:47" x14ac:dyDescent="0.35">
      <c r="A56" s="20"/>
      <c r="B56" s="20"/>
      <c r="C56" s="20"/>
      <c r="D56" s="20"/>
      <c r="E56" s="20" t="s">
        <v>39</v>
      </c>
      <c r="F56" s="19"/>
      <c r="G56" s="19"/>
      <c r="H56" s="20"/>
      <c r="I56" s="20"/>
    </row>
    <row r="57" spans="1:47" x14ac:dyDescent="0.35">
      <c r="A57" s="20"/>
      <c r="B57" s="20"/>
      <c r="C57" s="20"/>
      <c r="D57" s="20"/>
      <c r="E57" s="20"/>
      <c r="F57" s="20"/>
      <c r="G57" s="20"/>
      <c r="H57" s="20"/>
      <c r="I57" s="20"/>
    </row>
    <row r="58" spans="1:47" x14ac:dyDescent="0.35">
      <c r="A58" s="20" t="s">
        <v>43</v>
      </c>
      <c r="B58" s="20">
        <v>0.1515</v>
      </c>
      <c r="C58" s="20"/>
      <c r="D58" s="20"/>
      <c r="E58" s="20"/>
      <c r="F58" s="20"/>
      <c r="G58" s="20"/>
      <c r="H58" s="20"/>
      <c r="I58" s="20"/>
    </row>
    <row r="59" spans="1:47" x14ac:dyDescent="0.35">
      <c r="A59" s="20" t="s">
        <v>38</v>
      </c>
      <c r="B59" s="20">
        <v>1.1515</v>
      </c>
      <c r="C59" s="20"/>
      <c r="D59" s="20"/>
      <c r="E59" s="39" t="s">
        <v>41</v>
      </c>
      <c r="F59" s="19" t="s">
        <v>42</v>
      </c>
      <c r="G59" s="19" t="s">
        <v>46</v>
      </c>
      <c r="H59" s="19" t="s">
        <v>45</v>
      </c>
      <c r="I59" s="19" t="s">
        <v>47</v>
      </c>
    </row>
    <row r="60" spans="1:47" x14ac:dyDescent="0.35">
      <c r="A60" s="19" t="s">
        <v>40</v>
      </c>
      <c r="B60" s="41"/>
      <c r="C60" s="19"/>
      <c r="D60" s="19"/>
      <c r="E60" s="20">
        <v>1</v>
      </c>
      <c r="F60" s="20"/>
      <c r="G60" s="20"/>
      <c r="H60" s="40"/>
      <c r="I60" s="40"/>
    </row>
    <row r="61" spans="1:47" x14ac:dyDescent="0.35">
      <c r="A61" s="19" t="s">
        <v>6</v>
      </c>
      <c r="B61" s="19"/>
      <c r="C61" s="28">
        <v>10000</v>
      </c>
      <c r="D61" s="19"/>
      <c r="E61" s="20">
        <v>2</v>
      </c>
      <c r="F61" s="20"/>
      <c r="G61" s="20"/>
      <c r="H61" s="40"/>
      <c r="I61" s="40"/>
    </row>
    <row r="62" spans="1:47" x14ac:dyDescent="0.35">
      <c r="A62" s="19" t="s">
        <v>7</v>
      </c>
      <c r="B62" s="19"/>
      <c r="C62" s="28">
        <v>2500</v>
      </c>
      <c r="D62" s="19"/>
      <c r="E62" s="20">
        <v>3</v>
      </c>
      <c r="F62" s="20"/>
      <c r="G62" s="20"/>
      <c r="H62" s="40"/>
      <c r="I62" s="40"/>
    </row>
    <row r="63" spans="1:47" x14ac:dyDescent="0.35">
      <c r="A63" s="19" t="s">
        <v>12</v>
      </c>
      <c r="B63" s="19"/>
      <c r="C63" s="28">
        <v>1500</v>
      </c>
      <c r="D63" s="19"/>
      <c r="E63" s="20">
        <v>4</v>
      </c>
      <c r="F63" s="20"/>
      <c r="G63" s="20"/>
      <c r="H63" s="40"/>
      <c r="I63" s="40"/>
      <c r="Q63" s="26"/>
    </row>
    <row r="64" spans="1:47" x14ac:dyDescent="0.35">
      <c r="A64" s="19" t="s">
        <v>9</v>
      </c>
      <c r="B64" s="19"/>
      <c r="C64" s="28">
        <v>14300</v>
      </c>
      <c r="D64" s="19"/>
      <c r="E64" s="20">
        <v>5</v>
      </c>
      <c r="F64" s="20"/>
      <c r="G64" s="20"/>
      <c r="H64" s="40"/>
      <c r="I64" s="40"/>
    </row>
    <row r="65" spans="1:47" x14ac:dyDescent="0.35">
      <c r="A65" s="19" t="s">
        <v>58</v>
      </c>
      <c r="B65" s="19"/>
      <c r="C65" s="27">
        <f>H60</f>
        <v>0</v>
      </c>
      <c r="D65" s="19"/>
      <c r="E65" s="20">
        <v>6</v>
      </c>
      <c r="F65" s="20"/>
      <c r="G65" s="20"/>
      <c r="H65" s="40"/>
      <c r="I65" s="40"/>
    </row>
    <row r="66" spans="1:47" x14ac:dyDescent="0.35">
      <c r="A66" s="19"/>
      <c r="B66" s="19"/>
      <c r="C66" s="19">
        <v>0</v>
      </c>
      <c r="D66" s="19"/>
      <c r="E66" s="20">
        <v>7</v>
      </c>
      <c r="F66" s="20"/>
      <c r="G66" s="20"/>
      <c r="H66" s="40"/>
      <c r="I66" s="40"/>
    </row>
    <row r="67" spans="1:47" x14ac:dyDescent="0.35">
      <c r="A67" s="19" t="s">
        <v>59</v>
      </c>
      <c r="B67" s="20"/>
      <c r="C67" s="5">
        <f>SUM(C61:C66)</f>
        <v>28300</v>
      </c>
      <c r="D67" s="19"/>
      <c r="E67" s="20"/>
      <c r="F67" s="20"/>
      <c r="G67" s="20"/>
      <c r="H67" s="40"/>
      <c r="I67" s="40"/>
    </row>
    <row r="69" spans="1:47" x14ac:dyDescent="0.35">
      <c r="A69" s="17" t="s">
        <v>56</v>
      </c>
      <c r="B69" s="11"/>
      <c r="C69" s="11"/>
      <c r="D69" s="17" t="s">
        <v>21</v>
      </c>
      <c r="E69" s="6"/>
      <c r="F69" s="6"/>
    </row>
    <row r="70" spans="1:47" x14ac:dyDescent="0.35">
      <c r="A70" s="10" t="s">
        <v>20</v>
      </c>
      <c r="B70" s="10"/>
      <c r="C70" s="10"/>
      <c r="D70" s="12">
        <v>450000</v>
      </c>
      <c r="E70" t="s">
        <v>39</v>
      </c>
    </row>
    <row r="71" spans="1:47" x14ac:dyDescent="0.35">
      <c r="A71" s="10" t="s">
        <v>53</v>
      </c>
      <c r="B71" s="10"/>
      <c r="C71" s="10"/>
      <c r="D71" s="10">
        <v>500000</v>
      </c>
    </row>
    <row r="72" spans="1:47" x14ac:dyDescent="0.35">
      <c r="A72" s="10" t="s">
        <v>54</v>
      </c>
      <c r="B72" s="10"/>
      <c r="C72" s="10"/>
      <c r="D72" s="13">
        <f>D71-D70</f>
        <v>50000</v>
      </c>
    </row>
    <row r="73" spans="1:47" x14ac:dyDescent="0.35">
      <c r="A73" s="10"/>
      <c r="B73" s="10" t="s">
        <v>22</v>
      </c>
      <c r="C73" s="10">
        <v>0</v>
      </c>
      <c r="D73" s="10">
        <v>1</v>
      </c>
      <c r="E73" s="10">
        <v>2</v>
      </c>
      <c r="F73" s="10">
        <v>3</v>
      </c>
      <c r="G73" s="10">
        <v>4</v>
      </c>
      <c r="H73" s="10">
        <v>5</v>
      </c>
      <c r="I73" s="10">
        <v>6</v>
      </c>
      <c r="J73" s="10">
        <v>7</v>
      </c>
      <c r="K73" s="10">
        <v>8</v>
      </c>
      <c r="L73" s="10">
        <v>9</v>
      </c>
      <c r="M73" s="10">
        <v>10</v>
      </c>
      <c r="N73" s="10">
        <v>11</v>
      </c>
      <c r="O73" s="10">
        <v>12</v>
      </c>
      <c r="P73" s="10">
        <v>13</v>
      </c>
      <c r="Q73" s="10">
        <v>14</v>
      </c>
      <c r="R73" s="10">
        <v>15</v>
      </c>
      <c r="S73" s="10">
        <v>16</v>
      </c>
      <c r="T73" s="10">
        <v>17</v>
      </c>
      <c r="U73" s="10">
        <v>18</v>
      </c>
      <c r="V73" s="10">
        <v>19</v>
      </c>
      <c r="W73" s="10">
        <v>20</v>
      </c>
      <c r="X73" s="10">
        <v>21</v>
      </c>
      <c r="Y73" s="10">
        <v>22</v>
      </c>
      <c r="Z73" s="10">
        <v>23</v>
      </c>
      <c r="AA73" s="10">
        <v>24</v>
      </c>
      <c r="AB73" s="10">
        <v>25</v>
      </c>
      <c r="AC73" s="10">
        <v>26</v>
      </c>
      <c r="AD73" s="10">
        <v>27</v>
      </c>
      <c r="AE73" s="10">
        <v>28</v>
      </c>
      <c r="AF73" s="10">
        <v>29</v>
      </c>
      <c r="AG73" s="10">
        <v>30</v>
      </c>
      <c r="AH73" s="10">
        <v>31</v>
      </c>
      <c r="AI73" s="10">
        <v>32</v>
      </c>
      <c r="AJ73" s="10">
        <v>33</v>
      </c>
      <c r="AK73" s="10">
        <v>34</v>
      </c>
      <c r="AL73" s="10">
        <v>35</v>
      </c>
      <c r="AM73" s="10">
        <v>36</v>
      </c>
      <c r="AN73" s="10">
        <v>37</v>
      </c>
      <c r="AO73" s="10">
        <v>38</v>
      </c>
      <c r="AP73" s="10">
        <v>39</v>
      </c>
      <c r="AQ73" s="10">
        <v>40</v>
      </c>
      <c r="AR73" s="10">
        <v>41</v>
      </c>
      <c r="AS73" s="10">
        <v>42</v>
      </c>
      <c r="AT73" s="10">
        <v>43</v>
      </c>
      <c r="AU73" s="10">
        <v>44</v>
      </c>
    </row>
    <row r="74" spans="1:47" x14ac:dyDescent="0.35">
      <c r="A74" s="10" t="s">
        <v>19</v>
      </c>
      <c r="B74" s="10"/>
      <c r="C74" s="10">
        <v>0</v>
      </c>
      <c r="D74" s="12">
        <f t="shared" ref="D74:AU74" si="83">$D$41*D73</f>
        <v>0</v>
      </c>
      <c r="E74" s="12">
        <f t="shared" si="83"/>
        <v>0</v>
      </c>
      <c r="F74" s="12">
        <f t="shared" si="83"/>
        <v>0</v>
      </c>
      <c r="G74" s="12">
        <f t="shared" si="83"/>
        <v>0</v>
      </c>
      <c r="H74" s="12">
        <f t="shared" si="83"/>
        <v>0</v>
      </c>
      <c r="I74" s="12">
        <f t="shared" si="83"/>
        <v>0</v>
      </c>
      <c r="J74" s="12">
        <f t="shared" si="83"/>
        <v>0</v>
      </c>
      <c r="K74" s="12">
        <f t="shared" si="83"/>
        <v>0</v>
      </c>
      <c r="L74" s="12">
        <f t="shared" si="83"/>
        <v>0</v>
      </c>
      <c r="M74" s="12">
        <f t="shared" si="83"/>
        <v>0</v>
      </c>
      <c r="N74" s="12">
        <f t="shared" si="83"/>
        <v>0</v>
      </c>
      <c r="O74" s="12">
        <f t="shared" si="83"/>
        <v>0</v>
      </c>
      <c r="P74" s="12">
        <f t="shared" si="83"/>
        <v>0</v>
      </c>
      <c r="Q74" s="12">
        <f t="shared" si="83"/>
        <v>0</v>
      </c>
      <c r="R74" s="12">
        <f t="shared" si="83"/>
        <v>0</v>
      </c>
      <c r="S74" s="12">
        <f t="shared" si="83"/>
        <v>0</v>
      </c>
      <c r="T74" s="12">
        <f t="shared" si="83"/>
        <v>0</v>
      </c>
      <c r="U74" s="12">
        <f t="shared" si="83"/>
        <v>0</v>
      </c>
      <c r="V74" s="12">
        <f t="shared" si="83"/>
        <v>0</v>
      </c>
      <c r="W74" s="12">
        <f t="shared" si="83"/>
        <v>0</v>
      </c>
      <c r="X74" s="12">
        <f t="shared" si="83"/>
        <v>0</v>
      </c>
      <c r="Y74" s="12">
        <f t="shared" si="83"/>
        <v>0</v>
      </c>
      <c r="Z74" s="12">
        <f t="shared" si="83"/>
        <v>0</v>
      </c>
      <c r="AA74" s="12">
        <f t="shared" si="83"/>
        <v>0</v>
      </c>
      <c r="AB74" s="12">
        <f t="shared" si="83"/>
        <v>0</v>
      </c>
      <c r="AC74" s="12">
        <f t="shared" si="83"/>
        <v>0</v>
      </c>
      <c r="AD74" s="12">
        <f t="shared" si="83"/>
        <v>0</v>
      </c>
      <c r="AE74" s="12">
        <f t="shared" si="83"/>
        <v>0</v>
      </c>
      <c r="AF74" s="12">
        <f t="shared" si="83"/>
        <v>0</v>
      </c>
      <c r="AG74" s="12">
        <f t="shared" si="83"/>
        <v>0</v>
      </c>
      <c r="AH74" s="12">
        <f t="shared" si="83"/>
        <v>0</v>
      </c>
      <c r="AI74" s="12">
        <f t="shared" si="83"/>
        <v>0</v>
      </c>
      <c r="AJ74" s="12">
        <f t="shared" si="83"/>
        <v>0</v>
      </c>
      <c r="AK74" s="12">
        <f t="shared" si="83"/>
        <v>0</v>
      </c>
      <c r="AL74" s="12">
        <f t="shared" si="83"/>
        <v>0</v>
      </c>
      <c r="AM74" s="12">
        <f t="shared" si="83"/>
        <v>0</v>
      </c>
      <c r="AN74" s="12">
        <f t="shared" si="83"/>
        <v>0</v>
      </c>
      <c r="AO74" s="12">
        <f t="shared" si="83"/>
        <v>0</v>
      </c>
      <c r="AP74" s="12">
        <f t="shared" si="83"/>
        <v>0</v>
      </c>
      <c r="AQ74" s="12">
        <f t="shared" si="83"/>
        <v>0</v>
      </c>
      <c r="AR74" s="12">
        <f t="shared" si="83"/>
        <v>0</v>
      </c>
      <c r="AS74" s="12">
        <f t="shared" si="83"/>
        <v>0</v>
      </c>
      <c r="AT74" s="12">
        <f t="shared" si="83"/>
        <v>0</v>
      </c>
      <c r="AU74" s="12">
        <f t="shared" si="83"/>
        <v>0</v>
      </c>
    </row>
    <row r="75" spans="1:47" x14ac:dyDescent="0.35">
      <c r="A75" s="10" t="s">
        <v>25</v>
      </c>
      <c r="B75" s="10">
        <v>1.0235000000000001</v>
      </c>
      <c r="C75" s="10"/>
      <c r="D75" s="10">
        <f t="shared" ref="D75:AU75" si="84">($D$41+C75)*$B$44</f>
        <v>0</v>
      </c>
      <c r="E75" s="12">
        <f t="shared" si="84"/>
        <v>0</v>
      </c>
      <c r="F75" s="12">
        <f t="shared" si="84"/>
        <v>0</v>
      </c>
      <c r="G75" s="12">
        <f t="shared" si="84"/>
        <v>0</v>
      </c>
      <c r="H75" s="12">
        <f t="shared" si="84"/>
        <v>0</v>
      </c>
      <c r="I75" s="12">
        <f t="shared" si="84"/>
        <v>0</v>
      </c>
      <c r="J75" s="12">
        <f t="shared" si="84"/>
        <v>0</v>
      </c>
      <c r="K75" s="12">
        <f t="shared" si="84"/>
        <v>0</v>
      </c>
      <c r="L75" s="12">
        <f t="shared" si="84"/>
        <v>0</v>
      </c>
      <c r="M75" s="12">
        <f t="shared" si="84"/>
        <v>0</v>
      </c>
      <c r="N75" s="12">
        <f t="shared" si="84"/>
        <v>0</v>
      </c>
      <c r="O75" s="12">
        <f t="shared" si="84"/>
        <v>0</v>
      </c>
      <c r="P75" s="12">
        <f t="shared" si="84"/>
        <v>0</v>
      </c>
      <c r="Q75" s="12">
        <f t="shared" si="84"/>
        <v>0</v>
      </c>
      <c r="R75" s="12">
        <f t="shared" si="84"/>
        <v>0</v>
      </c>
      <c r="S75" s="12">
        <f t="shared" si="84"/>
        <v>0</v>
      </c>
      <c r="T75" s="12">
        <f t="shared" si="84"/>
        <v>0</v>
      </c>
      <c r="U75" s="12">
        <f t="shared" si="84"/>
        <v>0</v>
      </c>
      <c r="V75" s="12">
        <f t="shared" si="84"/>
        <v>0</v>
      </c>
      <c r="W75" s="12">
        <f t="shared" si="84"/>
        <v>0</v>
      </c>
      <c r="X75" s="12">
        <f t="shared" si="84"/>
        <v>0</v>
      </c>
      <c r="Y75" s="12">
        <f t="shared" si="84"/>
        <v>0</v>
      </c>
      <c r="Z75" s="12">
        <f t="shared" si="84"/>
        <v>0</v>
      </c>
      <c r="AA75" s="12">
        <f t="shared" si="84"/>
        <v>0</v>
      </c>
      <c r="AB75" s="12">
        <f t="shared" si="84"/>
        <v>0</v>
      </c>
      <c r="AC75" s="12">
        <f t="shared" si="84"/>
        <v>0</v>
      </c>
      <c r="AD75" s="12">
        <f t="shared" si="84"/>
        <v>0</v>
      </c>
      <c r="AE75" s="12">
        <f t="shared" si="84"/>
        <v>0</v>
      </c>
      <c r="AF75" s="12">
        <f t="shared" si="84"/>
        <v>0</v>
      </c>
      <c r="AG75" s="12">
        <f t="shared" si="84"/>
        <v>0</v>
      </c>
      <c r="AH75" s="12">
        <f t="shared" si="84"/>
        <v>0</v>
      </c>
      <c r="AI75" s="12">
        <f t="shared" si="84"/>
        <v>0</v>
      </c>
      <c r="AJ75" s="12">
        <f t="shared" si="84"/>
        <v>0</v>
      </c>
      <c r="AK75" s="12">
        <f t="shared" si="84"/>
        <v>0</v>
      </c>
      <c r="AL75" s="12">
        <f t="shared" si="84"/>
        <v>0</v>
      </c>
      <c r="AM75" s="12">
        <f t="shared" si="84"/>
        <v>0</v>
      </c>
      <c r="AN75" s="12">
        <f t="shared" si="84"/>
        <v>0</v>
      </c>
      <c r="AO75" s="12">
        <f t="shared" si="84"/>
        <v>0</v>
      </c>
      <c r="AP75" s="12">
        <f t="shared" si="84"/>
        <v>0</v>
      </c>
      <c r="AQ75" s="12">
        <f t="shared" si="84"/>
        <v>0</v>
      </c>
      <c r="AR75" s="12">
        <f t="shared" si="84"/>
        <v>0</v>
      </c>
      <c r="AS75" s="12">
        <f t="shared" si="84"/>
        <v>0</v>
      </c>
      <c r="AT75" s="12">
        <f t="shared" si="84"/>
        <v>0</v>
      </c>
      <c r="AU75" s="12">
        <f t="shared" si="84"/>
        <v>0</v>
      </c>
    </row>
    <row r="76" spans="1:47" x14ac:dyDescent="0.35">
      <c r="A76" s="10" t="s">
        <v>27</v>
      </c>
      <c r="B76" s="10"/>
      <c r="C76" s="10"/>
      <c r="D76" s="12">
        <f t="shared" ref="D76:AU76" si="85">D75-D74</f>
        <v>0</v>
      </c>
      <c r="E76" s="12">
        <f t="shared" si="85"/>
        <v>0</v>
      </c>
      <c r="F76" s="12">
        <f t="shared" si="85"/>
        <v>0</v>
      </c>
      <c r="G76" s="12">
        <f t="shared" si="85"/>
        <v>0</v>
      </c>
      <c r="H76" s="12">
        <f t="shared" si="85"/>
        <v>0</v>
      </c>
      <c r="I76" s="12">
        <f t="shared" si="85"/>
        <v>0</v>
      </c>
      <c r="J76" s="12">
        <f t="shared" si="85"/>
        <v>0</v>
      </c>
      <c r="K76" s="12">
        <f t="shared" si="85"/>
        <v>0</v>
      </c>
      <c r="L76" s="12">
        <f t="shared" si="85"/>
        <v>0</v>
      </c>
      <c r="M76" s="12">
        <f t="shared" si="85"/>
        <v>0</v>
      </c>
      <c r="N76" s="12">
        <f t="shared" si="85"/>
        <v>0</v>
      </c>
      <c r="O76" s="12">
        <f t="shared" si="85"/>
        <v>0</v>
      </c>
      <c r="P76" s="12">
        <f t="shared" si="85"/>
        <v>0</v>
      </c>
      <c r="Q76" s="12">
        <f t="shared" si="85"/>
        <v>0</v>
      </c>
      <c r="R76" s="12">
        <f t="shared" si="85"/>
        <v>0</v>
      </c>
      <c r="S76" s="12">
        <f t="shared" si="85"/>
        <v>0</v>
      </c>
      <c r="T76" s="12">
        <f t="shared" si="85"/>
        <v>0</v>
      </c>
      <c r="U76" s="12">
        <f t="shared" si="85"/>
        <v>0</v>
      </c>
      <c r="V76" s="12">
        <f t="shared" si="85"/>
        <v>0</v>
      </c>
      <c r="W76" s="12">
        <f t="shared" si="85"/>
        <v>0</v>
      </c>
      <c r="X76" s="12">
        <f t="shared" si="85"/>
        <v>0</v>
      </c>
      <c r="Y76" s="12">
        <f t="shared" si="85"/>
        <v>0</v>
      </c>
      <c r="Z76" s="12">
        <f t="shared" si="85"/>
        <v>0</v>
      </c>
      <c r="AA76" s="12">
        <f t="shared" si="85"/>
        <v>0</v>
      </c>
      <c r="AB76" s="12">
        <f t="shared" si="85"/>
        <v>0</v>
      </c>
      <c r="AC76" s="12">
        <f t="shared" si="85"/>
        <v>0</v>
      </c>
      <c r="AD76" s="12">
        <f t="shared" si="85"/>
        <v>0</v>
      </c>
      <c r="AE76" s="12">
        <f t="shared" si="85"/>
        <v>0</v>
      </c>
      <c r="AF76" s="12">
        <f t="shared" si="85"/>
        <v>0</v>
      </c>
      <c r="AG76" s="12">
        <f t="shared" si="85"/>
        <v>0</v>
      </c>
      <c r="AH76" s="12">
        <f t="shared" si="85"/>
        <v>0</v>
      </c>
      <c r="AI76" s="12">
        <f t="shared" si="85"/>
        <v>0</v>
      </c>
      <c r="AJ76" s="12">
        <f t="shared" si="85"/>
        <v>0</v>
      </c>
      <c r="AK76" s="12">
        <f t="shared" si="85"/>
        <v>0</v>
      </c>
      <c r="AL76" s="12">
        <f t="shared" si="85"/>
        <v>0</v>
      </c>
      <c r="AM76" s="12">
        <f t="shared" si="85"/>
        <v>0</v>
      </c>
      <c r="AN76" s="12">
        <f t="shared" si="85"/>
        <v>0</v>
      </c>
      <c r="AO76" s="12">
        <f t="shared" si="85"/>
        <v>0</v>
      </c>
      <c r="AP76" s="12">
        <f t="shared" si="85"/>
        <v>0</v>
      </c>
      <c r="AQ76" s="12">
        <f t="shared" si="85"/>
        <v>0</v>
      </c>
      <c r="AR76" s="12">
        <f t="shared" si="85"/>
        <v>0</v>
      </c>
      <c r="AS76" s="12">
        <f t="shared" si="85"/>
        <v>0</v>
      </c>
      <c r="AT76" s="12">
        <f t="shared" si="85"/>
        <v>0</v>
      </c>
      <c r="AU76" s="12">
        <f t="shared" si="85"/>
        <v>0</v>
      </c>
    </row>
    <row r="77" spans="1:47" x14ac:dyDescent="0.3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row>
    <row r="78" spans="1:47" x14ac:dyDescent="0.35">
      <c r="E78" s="6"/>
      <c r="F78" s="6"/>
    </row>
    <row r="79" spans="1:47" x14ac:dyDescent="0.35">
      <c r="B79" s="25"/>
      <c r="D79" s="1"/>
      <c r="E79" s="1"/>
      <c r="F79" s="1"/>
      <c r="G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35">
      <c r="H80" s="1"/>
    </row>
    <row r="81" spans="1:17" x14ac:dyDescent="0.35">
      <c r="B81" s="38"/>
    </row>
    <row r="83" spans="1:17" x14ac:dyDescent="0.35">
      <c r="E83" s="6"/>
      <c r="F83" s="6"/>
    </row>
    <row r="84" spans="1:17" x14ac:dyDescent="0.35">
      <c r="E84" t="s">
        <v>39</v>
      </c>
      <c r="F84" s="6"/>
    </row>
    <row r="85" spans="1:17" x14ac:dyDescent="0.35">
      <c r="F85" s="6"/>
    </row>
    <row r="86" spans="1:17" x14ac:dyDescent="0.35">
      <c r="F86" s="6"/>
    </row>
    <row r="87" spans="1:17" x14ac:dyDescent="0.35">
      <c r="F87" s="6"/>
    </row>
    <row r="88" spans="1:17" x14ac:dyDescent="0.35">
      <c r="C88" s="6" t="s">
        <v>38</v>
      </c>
      <c r="D88" s="25">
        <v>1.0524</v>
      </c>
      <c r="F88" s="6"/>
    </row>
    <row r="89" spans="1:17" x14ac:dyDescent="0.35">
      <c r="A89" s="6" t="s">
        <v>37</v>
      </c>
      <c r="B89" s="24">
        <v>5.2400000000000002E-2</v>
      </c>
      <c r="C89" s="6" t="s">
        <v>29</v>
      </c>
      <c r="D89">
        <v>5.2400000000000002E-2</v>
      </c>
    </row>
    <row r="90" spans="1:17" x14ac:dyDescent="0.35">
      <c r="A90" s="6" t="s">
        <v>34</v>
      </c>
      <c r="B90" s="1">
        <v>5600000</v>
      </c>
      <c r="C90" t="s">
        <v>8</v>
      </c>
      <c r="F90" s="6"/>
    </row>
    <row r="91" spans="1:17" x14ac:dyDescent="0.35">
      <c r="A91" s="6" t="s">
        <v>33</v>
      </c>
      <c r="B91" s="1">
        <v>6000000</v>
      </c>
    </row>
    <row r="92" spans="1:17" x14ac:dyDescent="0.35">
      <c r="A92" s="6" t="s">
        <v>32</v>
      </c>
      <c r="B92" s="1">
        <v>560000</v>
      </c>
      <c r="Q92" s="26"/>
    </row>
    <row r="93" spans="1:17" x14ac:dyDescent="0.35">
      <c r="A93" s="21" t="s">
        <v>36</v>
      </c>
      <c r="B93" s="21" t="s">
        <v>65</v>
      </c>
      <c r="C93" s="21" t="s">
        <v>46</v>
      </c>
      <c r="D93" s="21" t="s">
        <v>66</v>
      </c>
      <c r="E93" s="21" t="s">
        <v>64</v>
      </c>
      <c r="F93" s="21" t="s">
        <v>35</v>
      </c>
      <c r="H93" s="21" t="s">
        <v>5</v>
      </c>
      <c r="I93" s="21" t="s">
        <v>65</v>
      </c>
      <c r="J93" s="21" t="s">
        <v>46</v>
      </c>
      <c r="K93" s="21" t="s">
        <v>45</v>
      </c>
      <c r="L93" s="21" t="s">
        <v>64</v>
      </c>
      <c r="M93" s="21" t="s">
        <v>35</v>
      </c>
      <c r="N93" s="21" t="s">
        <v>44</v>
      </c>
    </row>
    <row r="94" spans="1:17" x14ac:dyDescent="0.35">
      <c r="A94" s="22">
        <v>0</v>
      </c>
      <c r="B94" s="23"/>
      <c r="C94" s="22"/>
      <c r="D94" s="22"/>
      <c r="E94" s="22"/>
      <c r="F94" s="23"/>
      <c r="H94" s="22">
        <v>0</v>
      </c>
      <c r="I94" s="22"/>
      <c r="J94" s="22"/>
      <c r="K94" s="22"/>
      <c r="L94" s="22"/>
      <c r="M94" s="23"/>
      <c r="N94" s="23"/>
    </row>
    <row r="95" spans="1:17" x14ac:dyDescent="0.35">
      <c r="A95" s="22">
        <v>1</v>
      </c>
      <c r="B95" s="23"/>
      <c r="C95" s="23"/>
      <c r="D95" s="23"/>
      <c r="E95" s="23"/>
      <c r="F95" s="23"/>
      <c r="H95" s="22">
        <v>1</v>
      </c>
      <c r="I95" s="22"/>
      <c r="J95" s="23"/>
      <c r="K95" s="23"/>
      <c r="L95" s="23"/>
      <c r="M95" s="23"/>
      <c r="N95" s="23"/>
    </row>
    <row r="96" spans="1:17" x14ac:dyDescent="0.35">
      <c r="A96" s="22">
        <v>2</v>
      </c>
      <c r="B96" s="23"/>
      <c r="C96" s="23"/>
      <c r="D96" s="23"/>
      <c r="E96" s="23"/>
      <c r="F96" s="23"/>
      <c r="H96" s="22">
        <v>2</v>
      </c>
      <c r="I96" s="22"/>
      <c r="J96" s="23"/>
      <c r="K96" s="23"/>
      <c r="L96" s="23"/>
      <c r="M96" s="23"/>
      <c r="N96" s="23"/>
    </row>
    <row r="97" spans="1:14" x14ac:dyDescent="0.35">
      <c r="A97" s="22">
        <v>3</v>
      </c>
      <c r="B97" s="23"/>
      <c r="C97" s="23"/>
      <c r="D97" s="23"/>
      <c r="E97" s="23"/>
      <c r="F97" s="23"/>
      <c r="H97" s="22">
        <v>3</v>
      </c>
      <c r="I97" s="22"/>
      <c r="J97" s="23"/>
      <c r="K97" s="23"/>
      <c r="L97" s="23"/>
      <c r="M97" s="23"/>
      <c r="N97" s="23"/>
    </row>
    <row r="98" spans="1:14" x14ac:dyDescent="0.35">
      <c r="A98" s="22">
        <v>4</v>
      </c>
      <c r="B98" s="23"/>
      <c r="C98" s="23"/>
      <c r="D98" s="23"/>
      <c r="E98" s="23"/>
      <c r="F98" s="23"/>
      <c r="H98" s="22">
        <v>4</v>
      </c>
      <c r="I98" s="22"/>
      <c r="J98" s="23"/>
      <c r="K98" s="23"/>
      <c r="L98" s="23"/>
      <c r="M98" s="23"/>
      <c r="N98" s="23"/>
    </row>
    <row r="99" spans="1:14" x14ac:dyDescent="0.35">
      <c r="A99" s="22">
        <v>5</v>
      </c>
      <c r="B99" s="23"/>
      <c r="C99" s="23"/>
      <c r="D99" s="23"/>
      <c r="E99" s="23"/>
      <c r="F99" s="23"/>
      <c r="H99" s="22">
        <v>5</v>
      </c>
      <c r="I99" s="22"/>
      <c r="J99" s="23"/>
      <c r="K99" s="23"/>
      <c r="L99" s="23"/>
      <c r="M99" s="23"/>
      <c r="N99" s="23"/>
    </row>
    <row r="100" spans="1:14" x14ac:dyDescent="0.35">
      <c r="A100" s="22">
        <v>6</v>
      </c>
      <c r="B100" s="23"/>
      <c r="C100" s="23"/>
      <c r="D100" s="23"/>
      <c r="E100" s="23"/>
      <c r="F100" s="23"/>
      <c r="H100" s="22">
        <v>6</v>
      </c>
      <c r="I100" s="22"/>
      <c r="J100" s="23"/>
      <c r="K100" s="23"/>
      <c r="L100" s="23"/>
      <c r="M100" s="23"/>
      <c r="N100" s="23"/>
    </row>
    <row r="101" spans="1:14" x14ac:dyDescent="0.35">
      <c r="A101" s="22">
        <v>7</v>
      </c>
      <c r="B101" s="23"/>
      <c r="C101" s="23"/>
      <c r="D101" s="23"/>
      <c r="E101" s="23"/>
      <c r="F101" s="23"/>
      <c r="H101" s="22">
        <v>7</v>
      </c>
      <c r="I101" s="22"/>
      <c r="J101" s="23"/>
      <c r="K101" s="23"/>
      <c r="L101" s="23"/>
      <c r="M101" s="23"/>
      <c r="N101" s="23"/>
    </row>
    <row r="102" spans="1:14" x14ac:dyDescent="0.35">
      <c r="A102" s="22">
        <v>8</v>
      </c>
      <c r="B102" s="23"/>
      <c r="C102" s="23"/>
      <c r="D102" s="23"/>
      <c r="E102" s="23"/>
      <c r="F102" s="23"/>
      <c r="H102" s="22">
        <v>8</v>
      </c>
      <c r="I102" s="22"/>
      <c r="J102" s="23"/>
      <c r="K102" s="23"/>
      <c r="L102" s="23"/>
      <c r="M102" s="23"/>
      <c r="N102" s="23"/>
    </row>
    <row r="103" spans="1:14" x14ac:dyDescent="0.35">
      <c r="A103" s="22">
        <v>9</v>
      </c>
      <c r="B103" s="23"/>
      <c r="C103" s="23"/>
      <c r="D103" s="23"/>
      <c r="E103" s="23"/>
      <c r="F103" s="23"/>
      <c r="H103" s="22">
        <v>9</v>
      </c>
      <c r="I103" s="22"/>
      <c r="J103" s="23"/>
      <c r="K103" s="23"/>
      <c r="L103" s="23"/>
      <c r="M103" s="23"/>
      <c r="N103" s="23"/>
    </row>
    <row r="104" spans="1:14" x14ac:dyDescent="0.35">
      <c r="A104" s="22">
        <v>10</v>
      </c>
      <c r="B104" s="23"/>
      <c r="C104" s="23"/>
      <c r="D104" s="23"/>
      <c r="E104" s="23"/>
      <c r="F104" s="23"/>
      <c r="H104" s="22">
        <v>10</v>
      </c>
      <c r="I104" s="22"/>
      <c r="J104" s="23"/>
      <c r="K104" s="23"/>
      <c r="L104" s="23"/>
      <c r="M104" s="23"/>
      <c r="N104" s="23"/>
    </row>
    <row r="105" spans="1:14" x14ac:dyDescent="0.35">
      <c r="A105" s="22">
        <v>11</v>
      </c>
      <c r="B105" s="23"/>
      <c r="C105" s="23"/>
      <c r="D105" s="23"/>
      <c r="E105" s="23"/>
      <c r="F105" s="23"/>
      <c r="H105" s="22">
        <v>11</v>
      </c>
      <c r="I105" s="22"/>
      <c r="J105" s="23"/>
      <c r="K105" s="23"/>
      <c r="L105" s="23"/>
      <c r="M105" s="23"/>
      <c r="N105" s="23"/>
    </row>
    <row r="106" spans="1:14" x14ac:dyDescent="0.35">
      <c r="A106" s="22">
        <v>12</v>
      </c>
      <c r="B106" s="23"/>
      <c r="C106" s="23"/>
      <c r="D106" s="23"/>
      <c r="E106" s="23"/>
      <c r="F106" s="23"/>
      <c r="H106" s="22">
        <v>12</v>
      </c>
      <c r="I106" s="22"/>
      <c r="J106" s="23"/>
      <c r="K106" s="23"/>
      <c r="L106" s="23"/>
      <c r="M106" s="23"/>
      <c r="N106" s="23"/>
    </row>
    <row r="107" spans="1:14" x14ac:dyDescent="0.35">
      <c r="A107" s="22">
        <v>13</v>
      </c>
      <c r="B107" s="23"/>
      <c r="C107" s="23"/>
      <c r="D107" s="23"/>
      <c r="E107" s="23"/>
      <c r="F107" s="23"/>
      <c r="H107" s="22">
        <v>13</v>
      </c>
      <c r="I107" s="22"/>
      <c r="J107" s="23"/>
      <c r="K107" s="23"/>
      <c r="L107" s="23"/>
      <c r="M107" s="23"/>
      <c r="N107" s="23"/>
    </row>
    <row r="108" spans="1:14" x14ac:dyDescent="0.35">
      <c r="A108" s="22">
        <v>14</v>
      </c>
      <c r="B108" s="23"/>
      <c r="C108" s="23"/>
      <c r="D108" s="23"/>
      <c r="E108" s="23"/>
      <c r="F108" s="23"/>
      <c r="H108" s="22">
        <v>14</v>
      </c>
      <c r="I108" s="22"/>
      <c r="J108" s="23"/>
      <c r="K108" s="23"/>
      <c r="L108" s="23"/>
      <c r="M108" s="23"/>
      <c r="N108" s="23"/>
    </row>
    <row r="109" spans="1:14" x14ac:dyDescent="0.35">
      <c r="A109" s="22">
        <v>15</v>
      </c>
      <c r="B109" s="23"/>
      <c r="C109" s="23"/>
      <c r="D109" s="23"/>
      <c r="E109" s="23"/>
      <c r="F109" s="23"/>
      <c r="H109" s="22">
        <v>15</v>
      </c>
      <c r="I109" s="22"/>
      <c r="J109" s="23"/>
      <c r="K109" s="23"/>
      <c r="L109" s="23"/>
      <c r="M109" s="23"/>
      <c r="N109" s="23"/>
    </row>
    <row r="110" spans="1:14" x14ac:dyDescent="0.35">
      <c r="A110" s="22">
        <v>16</v>
      </c>
      <c r="B110" s="23"/>
      <c r="C110" s="23"/>
      <c r="D110" s="23"/>
      <c r="E110" s="23"/>
      <c r="F110" s="23"/>
      <c r="H110" s="22">
        <v>16</v>
      </c>
      <c r="I110" s="22"/>
      <c r="J110" s="23"/>
      <c r="K110" s="23"/>
      <c r="L110" s="23"/>
      <c r="M110" s="23"/>
      <c r="N110" s="23"/>
    </row>
    <row r="111" spans="1:14" x14ac:dyDescent="0.35">
      <c r="A111" s="22">
        <v>17</v>
      </c>
      <c r="B111" s="23"/>
      <c r="C111" s="23"/>
      <c r="D111" s="23"/>
      <c r="E111" s="23"/>
      <c r="F111" s="23"/>
      <c r="H111" s="22">
        <v>17</v>
      </c>
      <c r="I111" s="22"/>
      <c r="J111" s="23"/>
      <c r="K111" s="23"/>
      <c r="L111" s="23"/>
      <c r="M111" s="23"/>
      <c r="N111" s="23"/>
    </row>
    <row r="112" spans="1:14" x14ac:dyDescent="0.35">
      <c r="A112" s="22">
        <v>18</v>
      </c>
      <c r="B112" s="23"/>
      <c r="C112" s="23"/>
      <c r="D112" s="23"/>
      <c r="E112" s="23"/>
      <c r="F112" s="23"/>
      <c r="H112" s="22">
        <v>18</v>
      </c>
      <c r="I112" s="22"/>
      <c r="J112" s="23"/>
      <c r="K112" s="23"/>
      <c r="L112" s="23"/>
      <c r="M112" s="23"/>
      <c r="N112" s="23"/>
    </row>
    <row r="113" spans="1:14" x14ac:dyDescent="0.35">
      <c r="A113" s="22">
        <v>19</v>
      </c>
      <c r="B113" s="23"/>
      <c r="C113" s="23"/>
      <c r="D113" s="23"/>
      <c r="E113" s="23"/>
      <c r="F113" s="23"/>
      <c r="H113" s="22">
        <v>19</v>
      </c>
      <c r="I113" s="22"/>
      <c r="J113" s="23"/>
      <c r="K113" s="23"/>
      <c r="L113" s="23"/>
      <c r="M113" s="23"/>
      <c r="N113" s="23"/>
    </row>
    <row r="114" spans="1:14" x14ac:dyDescent="0.35">
      <c r="A114" s="22">
        <v>20</v>
      </c>
      <c r="B114" s="23"/>
      <c r="C114" s="23"/>
      <c r="D114" s="23"/>
      <c r="E114" s="23"/>
      <c r="F114" s="23"/>
      <c r="H114" s="22">
        <v>20</v>
      </c>
      <c r="I114" s="22"/>
      <c r="J114" s="23"/>
      <c r="K114" s="23"/>
      <c r="L114" s="23"/>
      <c r="M114" s="23"/>
      <c r="N114" s="23"/>
    </row>
    <row r="115" spans="1:14" x14ac:dyDescent="0.35">
      <c r="A115" s="22">
        <v>21</v>
      </c>
      <c r="B115" s="23"/>
      <c r="C115" s="23"/>
      <c r="D115" s="23"/>
      <c r="E115" s="23"/>
      <c r="F115" s="23"/>
      <c r="H115" s="22">
        <v>21</v>
      </c>
      <c r="I115" s="22"/>
      <c r="J115" s="23"/>
      <c r="K115" s="23"/>
      <c r="L115" s="23"/>
      <c r="M115" s="23"/>
      <c r="N115" s="23"/>
    </row>
    <row r="116" spans="1:14" x14ac:dyDescent="0.35">
      <c r="A116" s="22">
        <v>22</v>
      </c>
      <c r="B116" s="23"/>
      <c r="C116" s="23"/>
      <c r="D116" s="23"/>
      <c r="E116" s="23"/>
      <c r="F116" s="23"/>
      <c r="H116" s="22">
        <v>22</v>
      </c>
      <c r="I116" s="22"/>
      <c r="J116" s="23"/>
      <c r="K116" s="23"/>
      <c r="L116" s="23"/>
      <c r="M116" s="23"/>
      <c r="N116" s="23"/>
    </row>
    <row r="117" spans="1:14" x14ac:dyDescent="0.35">
      <c r="A117" s="22">
        <v>23</v>
      </c>
      <c r="B117" s="23"/>
      <c r="C117" s="23"/>
      <c r="D117" s="23"/>
      <c r="E117" s="23"/>
      <c r="F117" s="23"/>
      <c r="H117" s="22">
        <v>23</v>
      </c>
      <c r="I117" s="22"/>
      <c r="J117" s="23"/>
      <c r="K117" s="23"/>
      <c r="L117" s="23"/>
      <c r="M117" s="23"/>
      <c r="N117" s="23"/>
    </row>
    <row r="118" spans="1:14" x14ac:dyDescent="0.35">
      <c r="A118" s="22">
        <v>24</v>
      </c>
      <c r="B118" s="23"/>
      <c r="C118" s="23"/>
      <c r="D118" s="23"/>
      <c r="E118" s="23"/>
      <c r="F118" s="23"/>
      <c r="H118" s="22">
        <v>24</v>
      </c>
      <c r="I118" s="22"/>
      <c r="J118" s="23"/>
      <c r="K118" s="23"/>
      <c r="L118" s="23"/>
      <c r="M118" s="23"/>
      <c r="N118" s="23"/>
    </row>
    <row r="119" spans="1:14" x14ac:dyDescent="0.35">
      <c r="A119" s="22">
        <v>25</v>
      </c>
      <c r="B119" s="23"/>
      <c r="C119" s="23"/>
      <c r="D119" s="23"/>
      <c r="E119" s="23"/>
      <c r="F119" s="23"/>
      <c r="H119" s="22">
        <v>25</v>
      </c>
      <c r="I119" s="22"/>
      <c r="J119" s="23"/>
      <c r="K119" s="23"/>
      <c r="L119" s="23"/>
      <c r="M119" s="23"/>
      <c r="N119" s="22"/>
    </row>
    <row r="120" spans="1:14" x14ac:dyDescent="0.35">
      <c r="A120" s="20" t="s">
        <v>67</v>
      </c>
      <c r="B120" s="40">
        <f t="shared" ref="B120" si="86">D120-C120</f>
        <v>0</v>
      </c>
      <c r="C120" s="40">
        <f>SUM(C95:C119)</f>
        <v>0</v>
      </c>
      <c r="D120" s="40">
        <f>SUM(D95:D119)</f>
        <v>0</v>
      </c>
      <c r="E120" s="20"/>
      <c r="F120" s="20"/>
      <c r="G120" s="20"/>
      <c r="H120" s="20" t="s">
        <v>67</v>
      </c>
      <c r="I120" s="20">
        <f>SUM(I95:I119)</f>
        <v>0</v>
      </c>
      <c r="J120" s="40">
        <f>SUM(J95:J119)</f>
        <v>0</v>
      </c>
      <c r="K120" s="40">
        <f>SUM(K95:K119)</f>
        <v>0</v>
      </c>
      <c r="L120" s="20"/>
      <c r="M120" s="20"/>
      <c r="N120" s="20"/>
    </row>
  </sheetData>
  <pageMargins left="0.7" right="0.7" top="0.75" bottom="0.75" header="0.3" footer="0.3"/>
  <pageSetup paperSize="9" orientation="portrait" verticalDpi="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84125f9-6272-4328-97c7-aed66fab17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ED52F454CEDFC4B9E787B4143B98D09" ma:contentTypeVersion="15" ma:contentTypeDescription="Opprett et nytt dokument." ma:contentTypeScope="" ma:versionID="3f760697be519a1201893244aba5d425">
  <xsd:schema xmlns:xsd="http://www.w3.org/2001/XMLSchema" xmlns:xs="http://www.w3.org/2001/XMLSchema" xmlns:p="http://schemas.microsoft.com/office/2006/metadata/properties" xmlns:ns3="c84125f9-6272-4328-97c7-aed66fab17eb" xmlns:ns4="f0ac6fb1-25fc-4c95-9b1b-31d77fc5581e" targetNamespace="http://schemas.microsoft.com/office/2006/metadata/properties" ma:root="true" ma:fieldsID="200dd361f96b2d5a6825575ea76f9d74" ns3:_="" ns4:_="">
    <xsd:import namespace="c84125f9-6272-4328-97c7-aed66fab17eb"/>
    <xsd:import namespace="f0ac6fb1-25fc-4c95-9b1b-31d77fc5581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DateTaken"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4125f9-6272-4328-97c7-aed66fab1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ac6fb1-25fc-4c95-9b1b-31d77fc5581e"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SharingHintHash" ma:index="19" nillable="true" ma:displayName="Hash for deling av tip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755079-5D8A-4DF4-9DE4-99EDA4935AA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f0ac6fb1-25fc-4c95-9b1b-31d77fc5581e"/>
    <ds:schemaRef ds:uri="c84125f9-6272-4328-97c7-aed66fab17eb"/>
    <ds:schemaRef ds:uri="http://www.w3.org/XML/1998/namespace"/>
  </ds:schemaRefs>
</ds:datastoreItem>
</file>

<file path=customXml/itemProps2.xml><?xml version="1.0" encoding="utf-8"?>
<ds:datastoreItem xmlns:ds="http://schemas.openxmlformats.org/officeDocument/2006/customXml" ds:itemID="{0F8D9A2F-4088-44DE-BAA1-43A3EC832535}">
  <ds:schemaRefs>
    <ds:schemaRef ds:uri="http://schemas.microsoft.com/sharepoint/v3/contenttype/forms"/>
  </ds:schemaRefs>
</ds:datastoreItem>
</file>

<file path=customXml/itemProps3.xml><?xml version="1.0" encoding="utf-8"?>
<ds:datastoreItem xmlns:ds="http://schemas.openxmlformats.org/officeDocument/2006/customXml" ds:itemID="{B2911952-3E3F-4D7A-8FE5-F342E24169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4125f9-6272-4328-97c7-aed66fab17eb"/>
    <ds:schemaRef ds:uri="f0ac6fb1-25fc-4c95-9b1b-31d77fc558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Jørvum</dc:creator>
  <cp:lastModifiedBy>Julian Jørvum</cp:lastModifiedBy>
  <cp:lastPrinted>2025-11-06T09:54:22Z</cp:lastPrinted>
  <dcterms:created xsi:type="dcterms:W3CDTF">2025-11-03T12:18:50Z</dcterms:created>
  <dcterms:modified xsi:type="dcterms:W3CDTF">2026-05-27T06:07:44Z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0x0101000ED52F454CEDFC4B9E787B4143B98D09</vt:lpwstr>
  </property>
</Properties>
</file>